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filterPrivacy="1"/>
  <xr:revisionPtr revIDLastSave="0" documentId="13_ncr:1_{E054A1B5-C3A5-4DD5-A323-F083859ECB29}" xr6:coauthVersionLast="36" xr6:coauthVersionMax="47" xr10:uidLastSave="{00000000-0000-0000-0000-000000000000}"/>
  <bookViews>
    <workbookView xWindow="-120" yWindow="-120" windowWidth="29040" windowHeight="15840" tabRatio="891" activeTab="1" xr2:uid="{00000000-000D-0000-FFFF-FFFF00000000}"/>
  </bookViews>
  <sheets>
    <sheet name="gan.barat" sheetId="2" r:id="rId1"/>
    <sheet name="B" sheetId="369" r:id="rId2"/>
    <sheet name="B-1" sheetId="368" r:id="rId3"/>
  </sheets>
  <definedNames>
    <definedName name="_xlnm._FilterDatabase" localSheetId="1" hidden="1">B!$A$7:$L$9</definedName>
    <definedName name="_xlnm.Print_Area" localSheetId="1">B!$A$1:$J$20</definedName>
    <definedName name="_xlnm.Print_Area" localSheetId="2">'B-1'!$A$1:$M$30</definedName>
    <definedName name="_xlnm.Print_Area" localSheetId="0">gan.barat!$A$1:$M$54</definedName>
    <definedName name="_xlnm.Print_Titles" localSheetId="2">'B-1'!$7:$9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68" l="1"/>
  <c r="E16" i="368"/>
  <c r="E15" i="368"/>
  <c r="E14" i="368"/>
  <c r="E12" i="368"/>
  <c r="E11" i="368"/>
  <c r="F18" i="368"/>
  <c r="F19" i="368" s="1"/>
  <c r="L19" i="368" s="1"/>
  <c r="M19" i="368" s="1"/>
  <c r="M18" i="368" s="1"/>
  <c r="F13" i="368" l="1"/>
  <c r="F15" i="368" s="1"/>
  <c r="L15" i="368" s="1"/>
  <c r="M15" i="368" s="1"/>
  <c r="F17" i="368" l="1"/>
  <c r="H17" i="368" s="1"/>
  <c r="M17" i="368" s="1"/>
  <c r="F16" i="368"/>
  <c r="L16" i="368" s="1"/>
  <c r="M16" i="368" s="1"/>
  <c r="F14" i="368"/>
  <c r="J14" i="368" s="1"/>
  <c r="M14" i="368" s="1"/>
  <c r="M13" i="368" l="1"/>
  <c r="C15" i="369" l="1"/>
  <c r="C13" i="369"/>
  <c r="A3" i="368" l="1"/>
  <c r="G2" i="368"/>
  <c r="E20" i="369" l="1"/>
  <c r="C20" i="369"/>
  <c r="C19" i="369"/>
  <c r="B5" i="369"/>
  <c r="A1" i="369"/>
  <c r="D30" i="368"/>
  <c r="C30" i="368"/>
  <c r="C29" i="368"/>
  <c r="F12" i="368"/>
  <c r="L12" i="368" s="1"/>
  <c r="F11" i="368"/>
  <c r="J11" i="368" s="1"/>
  <c r="B5" i="368"/>
  <c r="A1" i="368"/>
  <c r="M11" i="368" l="1"/>
  <c r="M12" i="368"/>
  <c r="H20" i="368" l="1"/>
  <c r="M21" i="368" s="1"/>
  <c r="M10" i="368"/>
  <c r="L20" i="368" l="1"/>
  <c r="J20" i="368"/>
  <c r="M20" i="368" l="1"/>
  <c r="M22" i="368" s="1"/>
  <c r="M23" i="368" s="1"/>
  <c r="M24" i="368" s="1"/>
  <c r="M25" i="368" l="1"/>
  <c r="M26" i="368" s="1"/>
  <c r="E11" i="369" s="1"/>
  <c r="I11" i="369" s="1"/>
  <c r="I12" i="369" l="1"/>
  <c r="I13" i="369" l="1"/>
  <c r="I14" i="369" s="1"/>
  <c r="I15" i="369" s="1"/>
  <c r="I16" i="369" s="1"/>
  <c r="I23" i="369" s="1"/>
</calcChain>
</file>

<file path=xl/sharedStrings.xml><?xml version="1.0" encoding="utf-8"?>
<sst xmlns="http://schemas.openxmlformats.org/spreadsheetml/2006/main" count="92" uniqueCount="76">
  <si>
    <t>სულ</t>
  </si>
  <si>
    <t>ხარჯთაღრიცხვა N</t>
  </si>
  <si>
    <t>ჯამი</t>
  </si>
  <si>
    <t>განმარტებითი ბარათი</t>
  </si>
  <si>
    <t xml:space="preserve">ხარჯთაღრიცხვა შედგენილია საქართველოს ეკონომიკისა და მდგრადი განვითარების სამინისტროს ბრძანება N 1-1/251-ის (2011 წ. 18 თებერვლის) და 1984 წლის სამშენებლო ნორმების საფუძველზე </t>
  </si>
  <si>
    <t>ხარჯთაღრიცხვაში გათვალისწინებულია</t>
  </si>
  <si>
    <t>ზედნადები ხარჯები</t>
  </si>
  <si>
    <t xml:space="preserve">სამშენებლო სამუშაოებზე </t>
  </si>
  <si>
    <t xml:space="preserve">ბურღვით და ბურღვა აფეთქებით სამუშაოებზე </t>
  </si>
  <si>
    <t xml:space="preserve">ლითონკონსტრუქციების სამუშაოებზე </t>
  </si>
  <si>
    <t xml:space="preserve">ელექტრო-სამონტაჟო სამუშაოებზე </t>
  </si>
  <si>
    <t>შიდა სანტექნიკური სამუშაოებზე</t>
  </si>
  <si>
    <t>სუსტი დენის ქსელის სამუშაოებზე</t>
  </si>
  <si>
    <t>დანადგარების და მოწყობილობების სამუშაოებზე</t>
  </si>
  <si>
    <t>რადიო-სატელევიზიო, ვიდეომეთვალყურეობისა და ელექტრონული მოწყობილობების მონტაჟის სამუშაოებზე</t>
  </si>
  <si>
    <t>გაუთვალისწინებელი ხარჯი</t>
  </si>
  <si>
    <t>დამატებითი ღირებულების გადასახადი დღგ.</t>
  </si>
  <si>
    <t>სახარჯთაღრიცხვო დოკუმენტაცია საბაზრო ურთიერთობათა პირობებში განსაზღვრავს მშენებლობის წინასწარ ღირებულებას და არ წარმოადგენს გადახდის საშუალებას</t>
  </si>
  <si>
    <t>ანგარიშწორება ხდება ფაქტიური დანახარჯების მიხედვით, სათანადო დოკუმენტაციის წარდგენით</t>
  </si>
  <si>
    <t>B-1</t>
  </si>
  <si>
    <t>lari</t>
  </si>
  <si>
    <t>N</t>
  </si>
  <si>
    <t>შიფრი</t>
  </si>
  <si>
    <t>სამუშაოს დასახელება</t>
  </si>
  <si>
    <t>განზომილება</t>
  </si>
  <si>
    <t>ნორმა</t>
  </si>
  <si>
    <t>რაოდენობა</t>
  </si>
  <si>
    <t>მასალები</t>
  </si>
  <si>
    <t>ხელფასი</t>
  </si>
  <si>
    <t>მანქანა მექანიზმები</t>
  </si>
  <si>
    <t>ერთ.ფასი</t>
  </si>
  <si>
    <t>(ლარი)</t>
  </si>
  <si>
    <t>შრ. დანახარჯი</t>
  </si>
  <si>
    <t>სხვა მანქანები</t>
  </si>
  <si>
    <t>ღორღი</t>
  </si>
  <si>
    <t>შრომის დანახარჯი</t>
  </si>
  <si>
    <t>მ3</t>
  </si>
  <si>
    <t>ტ</t>
  </si>
  <si>
    <t xml:space="preserve">მასალის ტრანსპორტირება </t>
  </si>
  <si>
    <t>ზედნადები ხარჯი</t>
  </si>
  <si>
    <t>გეგმიური დაგროება</t>
  </si>
  <si>
    <t>სულ ჯამი</t>
  </si>
  <si>
    <t>კრებსითი ხარჯთაღრიცხვა #</t>
  </si>
  <si>
    <t>კაც/სთ</t>
  </si>
  <si>
    <t>მან/სთ</t>
  </si>
  <si>
    <t>მ/სთ</t>
  </si>
  <si>
    <t>1</t>
  </si>
  <si>
    <t>2</t>
  </si>
  <si>
    <t>3</t>
  </si>
  <si>
    <t xml:space="preserve"> xarjTaRricxvis dasaxeleba</t>
  </si>
  <si>
    <t xml:space="preserve">      saxarjTaRricxvo GRirebuleba (aTasi lari)</t>
  </si>
  <si>
    <t>xelfasi     aT. lari</t>
  </si>
  <si>
    <t>samSeneblo samuSaoebi</t>
  </si>
  <si>
    <t xml:space="preserve">samont. samuSaoebi </t>
  </si>
  <si>
    <t>mowyobiloba</t>
  </si>
  <si>
    <t>sxvadasxva xarjebi</t>
  </si>
  <si>
    <t>sul</t>
  </si>
  <si>
    <t>ხარჯთაღრიცხვა</t>
  </si>
  <si>
    <r>
      <t>xarjTaRricxvis</t>
    </r>
    <r>
      <rPr>
        <sz val="11"/>
        <rFont val="Academiuri Normaluri"/>
      </rPr>
      <t xml:space="preserve"> N</t>
    </r>
  </si>
  <si>
    <t>გვ.135-10</t>
  </si>
  <si>
    <t>B</t>
  </si>
  <si>
    <t>დირექტორი:</t>
  </si>
  <si>
    <t>ი.წურწუმია</t>
  </si>
  <si>
    <t>მიწის სამუშაოები</t>
  </si>
  <si>
    <t>გვ.33-249</t>
  </si>
  <si>
    <t>კრებსითი ხარჯთაღრიცხვა</t>
  </si>
  <si>
    <t>შპს „ჰიდრო“ ს/კ 404424155</t>
  </si>
  <si>
    <t>III კატ. გრუნტის დამუშავება ექსკავატორით ჩამჩით 1.0 მ3 მოცულობამდე</t>
  </si>
  <si>
    <r>
      <t>ექსკავატორი ჩამჩის მოც. 1.0 მ</t>
    </r>
    <r>
      <rPr>
        <vertAlign val="superscript"/>
        <sz val="10"/>
        <color theme="1"/>
        <rFont val="Sylfaen"/>
        <family val="1"/>
        <charset val="204"/>
      </rPr>
      <t>3</t>
    </r>
  </si>
  <si>
    <r>
      <t>ექსკავატორი 1.0 მ</t>
    </r>
    <r>
      <rPr>
        <vertAlign val="superscript"/>
        <sz val="10"/>
        <color theme="1"/>
        <rFont val="Sylfaen"/>
        <family val="1"/>
        <charset val="204"/>
      </rPr>
      <t>3</t>
    </r>
  </si>
  <si>
    <t>III კატ.  გრუნტის დატვირთვა ექსკავატორით ავტოთვითმცლელზე</t>
  </si>
  <si>
    <t xml:space="preserve"> 1-11-3</t>
  </si>
  <si>
    <t>ზედმეტი გრუნტის გატანა საშუალოდ 1-კმ-ზე</t>
  </si>
  <si>
    <t>გვ.129-107</t>
  </si>
  <si>
    <t>ერთეული ფასები შედგენილია 2022 წლის IV კვარტლის სამშენებლო რესურსების ფასების მიხედვით და დღევანდელი საბაზრო ფასებით იმ მასალებზე რომლებიც არ არის სამშენებლო რეხურსების ფასების კრებულში და ხელფასებზე.</t>
  </si>
  <si>
    <t>ახალქალაქის მუნიციპალიტეტის სოფელ ხანდოს წყალსაცავის პროექტი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</si>
</sst>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-* #,##0.00\ _₾_-;\-* #,##0.00\ _₾_-;_-* &quot;-&quot;??\ _₾_-;_-@_-"/>
    <numFmt numFmtId="166" formatCode="_-* #,##0.00_р_._-;\-* #,##0.00_р_._-;_-* &quot;-&quot;??_р_._-;_-@_-"/>
    <numFmt numFmtId="167" formatCode="0.0%"/>
    <numFmt numFmtId="170" formatCode="_-* #,##0.00\ _L_a_r_i_-;\-* #,##0.00\ _L_a_r_i_-;_-* &quot;-&quot;??\ _L_a_r_i_-;_-@_-"/>
    <numFmt numFmtId="171" formatCode="_-* #,##0_р_._-;\-* #,##0_р_._-;_-* &quot;-&quot;??_р_._-;_-@_-"/>
    <numFmt numFmtId="172" formatCode="_(* #,##0.0_);_(* \(#,##0.0\);_(* &quot;-&quot;??_);_(@_)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Sylfaen"/>
      <family val="1"/>
      <charset val="204"/>
    </font>
    <font>
      <b/>
      <sz val="12"/>
      <name val="Sylfaen"/>
      <family val="1"/>
      <charset val="204"/>
    </font>
    <font>
      <sz val="24"/>
      <name val="Sylfaen"/>
      <family val="1"/>
      <charset val="204"/>
    </font>
    <font>
      <sz val="12"/>
      <name val="Sylfaen"/>
      <family val="1"/>
      <charset val="204"/>
    </font>
    <font>
      <u/>
      <sz val="16"/>
      <name val="Sylfaen"/>
      <family val="1"/>
      <charset val="204"/>
    </font>
    <font>
      <b/>
      <sz val="14"/>
      <name val="Sylfaen"/>
      <family val="1"/>
      <charset val="204"/>
    </font>
    <font>
      <sz val="10"/>
      <name val="Arial"/>
      <family val="2"/>
    </font>
    <font>
      <b/>
      <sz val="9"/>
      <name val="Sylfaen"/>
      <family val="1"/>
      <charset val="204"/>
    </font>
    <font>
      <sz val="9"/>
      <name val="Sylfaen"/>
      <family val="1"/>
      <charset val="204"/>
    </font>
    <font>
      <sz val="9"/>
      <name val="AcadNusx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1"/>
      <color indexed="8"/>
      <name val="Calibri"/>
      <family val="2"/>
    </font>
    <font>
      <sz val="10"/>
      <name val="Arial Cyr"/>
      <charset val="1"/>
    </font>
    <font>
      <b/>
      <sz val="9"/>
      <name val="Sylfaen"/>
      <family val="1"/>
      <charset val="1"/>
    </font>
    <font>
      <sz val="10"/>
      <name val="Arial"/>
      <family val="2"/>
    </font>
    <font>
      <sz val="9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12"/>
      <name val="Sylfaen"/>
      <family val="1"/>
      <charset val="1"/>
    </font>
    <font>
      <sz val="10"/>
      <name val="Sylfaen"/>
      <family val="1"/>
      <charset val="1"/>
    </font>
    <font>
      <b/>
      <u/>
      <sz val="10"/>
      <name val="Sylfaen"/>
      <family val="1"/>
      <charset val="1"/>
    </font>
    <font>
      <b/>
      <sz val="10"/>
      <name val="Sylfaen"/>
      <family val="1"/>
      <charset val="1"/>
    </font>
    <font>
      <b/>
      <sz val="10"/>
      <name val="AcadNusx"/>
    </font>
    <font>
      <sz val="10"/>
      <name val="AcadNusx"/>
    </font>
    <font>
      <sz val="11"/>
      <name val="AcadNusx"/>
    </font>
    <font>
      <sz val="11"/>
      <color theme="1"/>
      <name val="Sylfaen"/>
      <family val="1"/>
      <charset val="204"/>
    </font>
    <font>
      <b/>
      <sz val="11"/>
      <name val="Sylfaen"/>
      <family val="1"/>
      <charset val="204"/>
    </font>
    <font>
      <b/>
      <sz val="12"/>
      <name val="AcadNusx"/>
    </font>
    <font>
      <sz val="11"/>
      <name val="Academiuri Normaluri"/>
    </font>
    <font>
      <sz val="8"/>
      <name val="AcadNusx"/>
    </font>
    <font>
      <b/>
      <sz val="11"/>
      <color theme="1"/>
      <name val="Sylfaen"/>
      <family val="1"/>
      <charset val="204"/>
    </font>
    <font>
      <sz val="11"/>
      <name val="Sylfaen"/>
      <family val="1"/>
      <charset val="1"/>
    </font>
    <font>
      <sz val="8"/>
      <name val="Calibri"/>
      <family val="2"/>
      <scheme val="minor"/>
    </font>
    <font>
      <sz val="8"/>
      <name val="Sylfaen"/>
      <family val="1"/>
      <charset val="1"/>
    </font>
    <font>
      <b/>
      <sz val="8"/>
      <name val="Sylfaen"/>
      <family val="1"/>
      <charset val="1"/>
    </font>
    <font>
      <sz val="10"/>
      <color theme="1"/>
      <name val="AcadNusx"/>
    </font>
    <font>
      <b/>
      <sz val="10"/>
      <color theme="1"/>
      <name val="AcadNusx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1"/>
    </font>
    <font>
      <b/>
      <sz val="10"/>
      <color theme="1"/>
      <name val="Sylfaen"/>
      <family val="1"/>
      <charset val="1"/>
    </font>
    <font>
      <vertAlign val="superscript"/>
      <sz val="10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31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7" fillId="0" borderId="0" applyFont="0" applyFill="0" applyBorder="0" applyAlignment="0" applyProtection="0"/>
    <xf numFmtId="0" fontId="18" fillId="0" borderId="0"/>
    <xf numFmtId="0" fontId="5" fillId="0" borderId="0"/>
    <xf numFmtId="0" fontId="18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5" fillId="0" borderId="0"/>
    <xf numFmtId="0" fontId="5" fillId="0" borderId="0"/>
    <xf numFmtId="0" fontId="14" fillId="0" borderId="0"/>
    <xf numFmtId="0" fontId="7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20" fillId="0" borderId="0"/>
    <xf numFmtId="43" fontId="14" fillId="0" borderId="0" applyFont="0" applyFill="0" applyBorder="0" applyAlignment="0" applyProtection="0"/>
    <xf numFmtId="0" fontId="14" fillId="0" borderId="0"/>
    <xf numFmtId="43" fontId="5" fillId="0" borderId="0" applyFont="0" applyFill="0" applyBorder="0" applyAlignment="0" applyProtection="0"/>
    <xf numFmtId="0" fontId="6" fillId="0" borderId="0"/>
    <xf numFmtId="0" fontId="18" fillId="0" borderId="0"/>
    <xf numFmtId="0" fontId="6" fillId="0" borderId="0"/>
    <xf numFmtId="0" fontId="19" fillId="0" borderId="0"/>
    <xf numFmtId="0" fontId="21" fillId="0" borderId="0"/>
    <xf numFmtId="0" fontId="19" fillId="0" borderId="0"/>
    <xf numFmtId="0" fontId="6" fillId="0" borderId="0"/>
    <xf numFmtId="0" fontId="14" fillId="0" borderId="0"/>
    <xf numFmtId="0" fontId="18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14" fillId="0" borderId="0"/>
    <xf numFmtId="0" fontId="22" fillId="0" borderId="0"/>
    <xf numFmtId="9" fontId="1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165" fontId="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5" fontId="1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</cellStyleXfs>
  <cellXfs count="184">
    <xf numFmtId="0" fontId="0" fillId="0" borderId="0" xfId="0"/>
    <xf numFmtId="0" fontId="11" fillId="0" borderId="0" xfId="1" applyFont="1" applyFill="1"/>
    <xf numFmtId="0" fontId="11" fillId="0" borderId="0" xfId="1" applyFont="1" applyFill="1" applyAlignment="1">
      <alignment horizontal="right"/>
    </xf>
    <xf numFmtId="0" fontId="11" fillId="0" borderId="0" xfId="1" applyFont="1" applyFill="1" applyAlignment="1"/>
    <xf numFmtId="0" fontId="13" fillId="0" borderId="0" xfId="1" applyFont="1" applyFill="1"/>
    <xf numFmtId="0" fontId="11" fillId="0" borderId="0" xfId="3" applyFont="1" applyFill="1"/>
    <xf numFmtId="0" fontId="11" fillId="0" borderId="0" xfId="3" applyFont="1" applyFill="1" applyAlignment="1">
      <alignment horizontal="left" vertical="center" wrapText="1"/>
    </xf>
    <xf numFmtId="0" fontId="11" fillId="0" borderId="0" xfId="4" applyFont="1" applyFill="1"/>
    <xf numFmtId="0" fontId="11" fillId="0" borderId="0" xfId="3" applyFont="1" applyFill="1" applyAlignment="1">
      <alignment vertical="center" wrapText="1"/>
    </xf>
    <xf numFmtId="9" fontId="11" fillId="0" borderId="0" xfId="1" applyNumberFormat="1" applyFont="1" applyFill="1" applyAlignment="1"/>
    <xf numFmtId="9" fontId="11" fillId="0" borderId="0" xfId="1" applyNumberFormat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167" fontId="11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left" wrapText="1"/>
    </xf>
    <xf numFmtId="0" fontId="11" fillId="0" borderId="0" xfId="1" applyFont="1" applyFill="1" applyAlignment="1">
      <alignment vertical="center" wrapText="1"/>
    </xf>
    <xf numFmtId="0" fontId="11" fillId="0" borderId="0" xfId="4" applyFont="1" applyFill="1" applyAlignment="1">
      <alignment vertical="center"/>
    </xf>
    <xf numFmtId="0" fontId="8" fillId="0" borderId="0" xfId="1" applyFont="1" applyFill="1" applyAlignment="1">
      <alignment wrapText="1"/>
    </xf>
    <xf numFmtId="2" fontId="16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43" fontId="33" fillId="0" borderId="0" xfId="39" applyNumberFormat="1" applyFont="1" applyAlignment="1">
      <alignment vertical="center"/>
    </xf>
    <xf numFmtId="171" fontId="33" fillId="0" borderId="0" xfId="51" applyNumberFormat="1" applyFont="1" applyAlignment="1">
      <alignment horizontal="center" vertical="center" wrapText="1"/>
    </xf>
    <xf numFmtId="0" fontId="33" fillId="0" borderId="0" xfId="51" applyNumberFormat="1" applyFont="1" applyAlignment="1">
      <alignment horizontal="center" vertical="center" wrapText="1"/>
    </xf>
    <xf numFmtId="171" fontId="33" fillId="0" borderId="0" xfId="51" applyNumberFormat="1" applyFont="1" applyAlignment="1">
      <alignment vertical="center" wrapText="1"/>
    </xf>
    <xf numFmtId="171" fontId="33" fillId="0" borderId="0" xfId="51" applyNumberFormat="1" applyFont="1" applyAlignment="1">
      <alignment horizontal="left" vertical="center" wrapText="1"/>
    </xf>
    <xf numFmtId="171" fontId="33" fillId="0" borderId="0" xfId="51" applyNumberFormat="1" applyFont="1" applyAlignment="1">
      <alignment vertical="center"/>
    </xf>
    <xf numFmtId="166" fontId="33" fillId="0" borderId="0" xfId="51" applyNumberFormat="1" applyFont="1" applyAlignment="1">
      <alignment horizontal="center" vertical="center" wrapText="1"/>
    </xf>
    <xf numFmtId="166" fontId="33" fillId="0" borderId="0" xfId="51" applyNumberFormat="1" applyFont="1" applyAlignment="1">
      <alignment vertical="center" wrapText="1"/>
    </xf>
    <xf numFmtId="166" fontId="33" fillId="0" borderId="0" xfId="51" applyNumberFormat="1" applyFont="1" applyAlignment="1">
      <alignment horizontal="left" vertical="center" wrapText="1"/>
    </xf>
    <xf numFmtId="166" fontId="33" fillId="0" borderId="0" xfId="51" applyNumberFormat="1" applyFont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9" fontId="15" fillId="0" borderId="5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0" xfId="1" applyFont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42" fillId="0" borderId="0" xfId="37" applyFont="1" applyFill="1" applyAlignment="1">
      <alignment horizontal="center" vertical="center" shrinkToFit="1"/>
    </xf>
    <xf numFmtId="0" fontId="43" fillId="0" borderId="2" xfId="0" applyFont="1" applyFill="1" applyBorder="1" applyAlignment="1">
      <alignment horizontal="center" vertical="center"/>
    </xf>
    <xf numFmtId="2" fontId="43" fillId="0" borderId="1" xfId="0" applyNumberFormat="1" applyFont="1" applyFill="1" applyBorder="1" applyAlignment="1">
      <alignment horizontal="center" vertical="center"/>
    </xf>
    <xf numFmtId="2" fontId="43" fillId="0" borderId="4" xfId="0" applyNumberFormat="1" applyFont="1" applyFill="1" applyBorder="1" applyAlignment="1">
      <alignment horizontal="center" vertical="center"/>
    </xf>
    <xf numFmtId="0" fontId="43" fillId="0" borderId="3" xfId="0" applyFont="1" applyFill="1" applyBorder="1" applyAlignment="1">
      <alignment horizontal="center" vertical="center"/>
    </xf>
    <xf numFmtId="49" fontId="4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8" fillId="0" borderId="3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center" vertical="center"/>
    </xf>
    <xf numFmtId="0" fontId="43" fillId="0" borderId="3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2" fontId="30" fillId="0" borderId="3" xfId="0" applyNumberFormat="1" applyFont="1" applyFill="1" applyBorder="1" applyAlignment="1">
      <alignment horizontal="center" vertical="center" wrapText="1"/>
    </xf>
    <xf numFmtId="0" fontId="23" fillId="0" borderId="1" xfId="0" quotePrefix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center" vertical="center" wrapText="1"/>
    </xf>
    <xf numFmtId="0" fontId="34" fillId="0" borderId="0" xfId="0" applyFont="1"/>
    <xf numFmtId="0" fontId="33" fillId="0" borderId="0" xfId="39" applyFont="1" applyAlignment="1">
      <alignment vertical="center"/>
    </xf>
    <xf numFmtId="0" fontId="33" fillId="0" borderId="0" xfId="39" applyFont="1" applyAlignment="1">
      <alignment horizontal="center" vertical="center"/>
    </xf>
    <xf numFmtId="0" fontId="33" fillId="2" borderId="1" xfId="39" applyFont="1" applyFill="1" applyBorder="1" applyAlignment="1">
      <alignment horizontal="center" vertical="center"/>
    </xf>
    <xf numFmtId="2" fontId="33" fillId="2" borderId="1" xfId="39" applyNumberFormat="1" applyFont="1" applyFill="1" applyBorder="1" applyAlignment="1">
      <alignment horizontal="center" vertical="center"/>
    </xf>
    <xf numFmtId="0" fontId="33" fillId="2" borderId="0" xfId="39" applyFont="1" applyFill="1" applyAlignment="1">
      <alignment vertical="center"/>
    </xf>
    <xf numFmtId="0" fontId="33" fillId="0" borderId="0" xfId="37" applyFont="1" applyAlignment="1">
      <alignment vertical="center" wrapText="1"/>
    </xf>
    <xf numFmtId="2" fontId="33" fillId="0" borderId="0" xfId="39" applyNumberFormat="1" applyFont="1" applyAlignment="1">
      <alignment horizontal="center" vertical="center" wrapText="1"/>
    </xf>
    <xf numFmtId="166" fontId="33" fillId="0" borderId="0" xfId="39" applyNumberFormat="1" applyFont="1" applyAlignment="1">
      <alignment vertical="center" wrapText="1"/>
    </xf>
    <xf numFmtId="166" fontId="33" fillId="0" borderId="0" xfId="39" applyNumberFormat="1" applyFont="1" applyAlignment="1">
      <alignment horizontal="left" vertical="center" wrapText="1"/>
    </xf>
    <xf numFmtId="2" fontId="33" fillId="0" borderId="0" xfId="39" applyNumberFormat="1" applyFont="1" applyAlignment="1">
      <alignment horizontal="center" vertical="center"/>
    </xf>
    <xf numFmtId="0" fontId="31" fillId="0" borderId="0" xfId="39" applyFont="1"/>
    <xf numFmtId="0" fontId="32" fillId="0" borderId="0" xfId="39" applyFont="1"/>
    <xf numFmtId="2" fontId="31" fillId="0" borderId="0" xfId="39" applyNumberFormat="1" applyFont="1" applyAlignment="1">
      <alignment horizontal="center"/>
    </xf>
    <xf numFmtId="0" fontId="31" fillId="0" borderId="0" xfId="39" applyFont="1" applyAlignment="1">
      <alignment horizontal="left"/>
    </xf>
    <xf numFmtId="0" fontId="38" fillId="0" borderId="0" xfId="39" applyFont="1"/>
    <xf numFmtId="170" fontId="32" fillId="0" borderId="0" xfId="39" applyNumberFormat="1" applyFont="1"/>
    <xf numFmtId="0" fontId="33" fillId="0" borderId="0" xfId="39" applyFont="1" applyAlignment="1">
      <alignment horizontal="left" vertical="center" wrapText="1"/>
    </xf>
    <xf numFmtId="10" fontId="33" fillId="0" borderId="0" xfId="39" applyNumberFormat="1" applyFont="1" applyAlignment="1">
      <alignment vertical="center"/>
    </xf>
    <xf numFmtId="9" fontId="33" fillId="0" borderId="0" xfId="39" applyNumberFormat="1" applyFont="1" applyAlignment="1">
      <alignment vertical="center"/>
    </xf>
    <xf numFmtId="0" fontId="33" fillId="0" borderId="0" xfId="39" applyFont="1" applyAlignment="1">
      <alignment horizontal="center" vertical="center" wrapText="1"/>
    </xf>
    <xf numFmtId="0" fontId="33" fillId="0" borderId="0" xfId="39" applyFont="1" applyAlignment="1">
      <alignment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7" fillId="0" borderId="0" xfId="37" applyFont="1" applyFill="1" applyAlignment="1">
      <alignment vertical="center" shrinkToFi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9" fontId="28" fillId="0" borderId="1" xfId="0" applyNumberFormat="1" applyFont="1" applyFill="1" applyBorder="1" applyAlignment="1">
      <alignment horizontal="center" vertical="center"/>
    </xf>
    <xf numFmtId="2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1" fontId="28" fillId="0" borderId="1" xfId="0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0" fontId="42" fillId="0" borderId="1" xfId="0" applyFont="1" applyFill="1" applyBorder="1" applyAlignment="1">
      <alignment horizontal="center" vertical="center" wrapText="1"/>
    </xf>
    <xf numFmtId="49" fontId="40" fillId="0" borderId="0" xfId="0" applyNumberFormat="1" applyFont="1" applyFill="1"/>
    <xf numFmtId="49" fontId="23" fillId="0" borderId="0" xfId="37" applyNumberFormat="1" applyFont="1" applyFill="1" applyAlignment="1">
      <alignment horizontal="center" vertical="center" shrinkToFit="1"/>
    </xf>
    <xf numFmtId="0" fontId="42" fillId="0" borderId="0" xfId="37" applyFont="1" applyFill="1" applyAlignment="1">
      <alignment horizontal="center" vertical="center" wrapText="1" shrinkToFit="1"/>
    </xf>
    <xf numFmtId="4" fontId="32" fillId="0" borderId="1" xfId="39" applyNumberFormat="1" applyFont="1" applyFill="1" applyBorder="1" applyAlignment="1">
      <alignment horizontal="center" vertical="center"/>
    </xf>
    <xf numFmtId="0" fontId="33" fillId="0" borderId="1" xfId="39" applyFont="1" applyBorder="1" applyAlignment="1">
      <alignment horizontal="center" vertical="center" wrapText="1"/>
    </xf>
    <xf numFmtId="0" fontId="33" fillId="0" borderId="1" xfId="39" applyFont="1" applyBorder="1" applyAlignment="1">
      <alignment horizontal="center" vertical="center"/>
    </xf>
    <xf numFmtId="9" fontId="28" fillId="0" borderId="1" xfId="0" applyNumberFormat="1" applyFont="1" applyFill="1" applyBorder="1" applyAlignment="1">
      <alignment horizontal="center" vertical="center" wrapText="1"/>
    </xf>
    <xf numFmtId="43" fontId="44" fillId="0" borderId="1" xfId="5" applyFont="1" applyFill="1" applyBorder="1" applyAlignment="1">
      <alignment horizontal="center" vertical="center" wrapText="1"/>
    </xf>
    <xf numFmtId="172" fontId="44" fillId="0" borderId="1" xfId="5" applyNumberFormat="1" applyFont="1" applyFill="1" applyBorder="1" applyAlignment="1">
      <alignment horizontal="center" vertical="center" wrapText="1"/>
    </xf>
    <xf numFmtId="49" fontId="47" fillId="0" borderId="1" xfId="1" applyNumberFormat="1" applyFont="1" applyFill="1" applyBorder="1" applyAlignment="1">
      <alignment horizontal="center" vertical="center" wrapText="1"/>
    </xf>
    <xf numFmtId="0" fontId="47" fillId="0" borderId="1" xfId="1" applyFont="1" applyFill="1" applyBorder="1" applyAlignment="1">
      <alignment horizontal="center" vertical="center" wrapText="1"/>
    </xf>
    <xf numFmtId="0" fontId="47" fillId="0" borderId="1" xfId="1" applyFont="1" applyFill="1" applyBorder="1" applyAlignment="1">
      <alignment vertical="center" wrapText="1"/>
    </xf>
    <xf numFmtId="0" fontId="45" fillId="0" borderId="1" xfId="1" applyFont="1" applyFill="1" applyBorder="1" applyAlignment="1">
      <alignment horizontal="center" vertical="center"/>
    </xf>
    <xf numFmtId="2" fontId="45" fillId="0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 vertical="center" wrapText="1"/>
    </xf>
    <xf numFmtId="2" fontId="44" fillId="0" borderId="1" xfId="0" applyNumberFormat="1" applyFont="1" applyFill="1" applyBorder="1" applyAlignment="1">
      <alignment horizontal="center" vertical="center"/>
    </xf>
    <xf numFmtId="49" fontId="47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6" fillId="0" borderId="1" xfId="1" applyFont="1" applyFill="1" applyBorder="1" applyAlignment="1">
      <alignment vertical="center" wrapText="1"/>
    </xf>
    <xf numFmtId="0" fontId="44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 wrapText="1"/>
    </xf>
    <xf numFmtId="2" fontId="44" fillId="0" borderId="1" xfId="1" applyNumberFormat="1" applyFont="1" applyFill="1" applyBorder="1" applyAlignment="1">
      <alignment horizontal="center" vertical="center" wrapText="1"/>
    </xf>
    <xf numFmtId="49" fontId="49" fillId="0" borderId="1" xfId="1" applyNumberFormat="1" applyFont="1" applyFill="1" applyBorder="1" applyAlignment="1">
      <alignment horizontal="center" vertical="center" wrapText="1"/>
    </xf>
    <xf numFmtId="0" fontId="49" fillId="0" borderId="1" xfId="1" applyFont="1" applyFill="1" applyBorder="1" applyAlignment="1">
      <alignment horizontal="center" vertical="center" wrapText="1"/>
    </xf>
    <xf numFmtId="0" fontId="49" fillId="0" borderId="1" xfId="1" applyFont="1" applyFill="1" applyBorder="1" applyAlignment="1">
      <alignment vertical="center" wrapText="1"/>
    </xf>
    <xf numFmtId="2" fontId="45" fillId="0" borderId="1" xfId="0" applyNumberFormat="1" applyFont="1" applyFill="1" applyBorder="1" applyAlignment="1">
      <alignment horizontal="center" vertical="center" wrapText="1"/>
    </xf>
    <xf numFmtId="2" fontId="45" fillId="0" borderId="1" xfId="0" applyNumberFormat="1" applyFont="1" applyFill="1" applyBorder="1" applyAlignment="1">
      <alignment horizontal="center" vertical="center"/>
    </xf>
    <xf numFmtId="0" fontId="48" fillId="0" borderId="1" xfId="1" applyFont="1" applyFill="1" applyBorder="1" applyAlignment="1">
      <alignment vertical="center" wrapText="1"/>
    </xf>
    <xf numFmtId="49" fontId="49" fillId="0" borderId="3" xfId="1" applyNumberFormat="1" applyFont="1" applyFill="1" applyBorder="1" applyAlignment="1">
      <alignment horizontal="center" vertical="center" wrapText="1"/>
    </xf>
    <xf numFmtId="2" fontId="17" fillId="0" borderId="1" xfId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5" applyNumberFormat="1" applyFont="1" applyFill="1" applyBorder="1" applyAlignment="1">
      <alignment horizontal="center" vertical="center" wrapText="1"/>
    </xf>
    <xf numFmtId="2" fontId="33" fillId="2" borderId="1" xfId="51" applyNumberFormat="1" applyFont="1" applyFill="1" applyBorder="1" applyAlignment="1">
      <alignment horizontal="center" vertical="center"/>
    </xf>
    <xf numFmtId="2" fontId="33" fillId="2" borderId="1" xfId="51" applyNumberFormat="1" applyFont="1" applyFill="1" applyBorder="1" applyAlignment="1">
      <alignment horizontal="center" vertical="center" wrapText="1"/>
    </xf>
    <xf numFmtId="2" fontId="33" fillId="2" borderId="1" xfId="51" applyNumberFormat="1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 wrapText="1"/>
    </xf>
    <xf numFmtId="0" fontId="29" fillId="0" borderId="0" xfId="37" applyFont="1" applyFill="1" applyAlignment="1">
      <alignment horizontal="center" vertical="center" wrapText="1" shrinkToFit="1"/>
    </xf>
    <xf numFmtId="14" fontId="49" fillId="0" borderId="1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horizontal="center"/>
    </xf>
    <xf numFmtId="0" fontId="11" fillId="0" borderId="0" xfId="1" applyFont="1" applyFill="1" applyAlignment="1">
      <alignment horizontal="left" vertical="center"/>
    </xf>
    <xf numFmtId="0" fontId="11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/>
    </xf>
    <xf numFmtId="0" fontId="9" fillId="0" borderId="0" xfId="2" applyFont="1" applyFill="1" applyAlignment="1">
      <alignment horizontal="center" vertical="center" wrapText="1" shrinkToFit="1"/>
    </xf>
    <xf numFmtId="0" fontId="12" fillId="0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left" vertical="center" wrapText="1"/>
    </xf>
    <xf numFmtId="0" fontId="11" fillId="0" borderId="0" xfId="4" applyFont="1" applyFill="1" applyAlignment="1">
      <alignment horizontal="left" vertical="center"/>
    </xf>
    <xf numFmtId="0" fontId="11" fillId="0" borderId="0" xfId="3" applyFont="1" applyFill="1" applyAlignment="1">
      <alignment horizontal="left" vertical="center" wrapText="1"/>
    </xf>
    <xf numFmtId="0" fontId="8" fillId="0" borderId="0" xfId="1" applyFont="1" applyFill="1" applyAlignment="1">
      <alignment horizontal="left" vertical="center" wrapText="1"/>
    </xf>
    <xf numFmtId="0" fontId="11" fillId="0" borderId="0" xfId="1" applyFont="1" applyFill="1" applyAlignment="1">
      <alignment horizontal="center"/>
    </xf>
    <xf numFmtId="0" fontId="11" fillId="0" borderId="0" xfId="1" applyFont="1" applyFill="1" applyAlignment="1">
      <alignment vertical="center" wrapText="1"/>
    </xf>
    <xf numFmtId="0" fontId="25" fillId="0" borderId="4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0" fontId="33" fillId="2" borderId="4" xfId="39" applyFont="1" applyFill="1" applyBorder="1" applyAlignment="1">
      <alignment horizontal="left" vertical="center" wrapText="1"/>
    </xf>
    <xf numFmtId="0" fontId="33" fillId="2" borderId="5" xfId="39" applyFont="1" applyFill="1" applyBorder="1" applyAlignment="1">
      <alignment horizontal="left" vertical="center" wrapText="1"/>
    </xf>
    <xf numFmtId="0" fontId="33" fillId="0" borderId="4" xfId="39" applyFont="1" applyBorder="1" applyAlignment="1">
      <alignment horizontal="center" vertical="center"/>
    </xf>
    <xf numFmtId="0" fontId="33" fillId="0" borderId="5" xfId="39" applyFont="1" applyBorder="1" applyAlignment="1">
      <alignment horizontal="center" vertical="center"/>
    </xf>
    <xf numFmtId="0" fontId="26" fillId="0" borderId="8" xfId="0" applyFont="1" applyFill="1" applyBorder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33" fillId="0" borderId="6" xfId="39" applyFont="1" applyBorder="1" applyAlignment="1">
      <alignment horizontal="center" vertical="center" wrapText="1"/>
    </xf>
    <xf numFmtId="0" fontId="33" fillId="0" borderId="7" xfId="39" applyFont="1" applyBorder="1" applyAlignment="1">
      <alignment horizontal="center" vertical="center" wrapText="1"/>
    </xf>
    <xf numFmtId="0" fontId="33" fillId="0" borderId="10" xfId="39" applyFont="1" applyBorder="1" applyAlignment="1">
      <alignment horizontal="center" vertical="center" wrapText="1"/>
    </xf>
    <xf numFmtId="0" fontId="33" fillId="0" borderId="11" xfId="39" applyFont="1" applyBorder="1" applyAlignment="1">
      <alignment horizontal="center" vertical="center" wrapText="1"/>
    </xf>
    <xf numFmtId="0" fontId="33" fillId="0" borderId="8" xfId="39" applyFont="1" applyBorder="1" applyAlignment="1">
      <alignment horizontal="center" vertical="center" wrapText="1"/>
    </xf>
    <xf numFmtId="0" fontId="33" fillId="0" borderId="9" xfId="39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9" fillId="0" borderId="0" xfId="0" applyFont="1" applyAlignment="1">
      <alignment horizontal="center"/>
    </xf>
    <xf numFmtId="0" fontId="8" fillId="0" borderId="0" xfId="1" applyFont="1" applyAlignment="1">
      <alignment horizontal="left" vertical="center" wrapText="1"/>
    </xf>
    <xf numFmtId="0" fontId="36" fillId="0" borderId="12" xfId="39" applyFont="1" applyBorder="1" applyAlignment="1">
      <alignment horizontal="right" vertical="center"/>
    </xf>
    <xf numFmtId="0" fontId="33" fillId="0" borderId="1" xfId="39" applyFont="1" applyBorder="1" applyAlignment="1">
      <alignment horizontal="center" vertical="center"/>
    </xf>
    <xf numFmtId="0" fontId="33" fillId="0" borderId="1" xfId="39" applyFont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right" vertical="center"/>
    </xf>
    <xf numFmtId="0" fontId="27" fillId="0" borderId="0" xfId="37" applyFont="1" applyFill="1" applyAlignment="1">
      <alignment horizontal="center" vertical="center" shrinkToFit="1"/>
    </xf>
    <xf numFmtId="0" fontId="27" fillId="0" borderId="0" xfId="37" applyFont="1" applyFill="1" applyAlignment="1">
      <alignment horizontal="right" vertical="center" shrinkToFit="1"/>
    </xf>
    <xf numFmtId="0" fontId="30" fillId="0" borderId="0" xfId="37" applyFont="1" applyFill="1" applyAlignment="1">
      <alignment horizontal="center" vertical="center" wrapText="1" shrinkToFit="1"/>
    </xf>
    <xf numFmtId="0" fontId="29" fillId="0" borderId="0" xfId="37" applyFont="1" applyFill="1" applyAlignment="1">
      <alignment horizontal="center" vertical="center" wrapText="1" shrinkToFit="1"/>
    </xf>
    <xf numFmtId="0" fontId="28" fillId="0" borderId="0" xfId="37" applyFont="1" applyFill="1" applyAlignment="1">
      <alignment horizontal="left" vertical="center" wrapText="1" shrinkToFit="1"/>
    </xf>
    <xf numFmtId="0" fontId="43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</cellXfs>
  <cellStyles count="131">
    <cellStyle name="Comma 10" xfId="5" xr:uid="{00000000-0005-0000-0000-000001000000}"/>
    <cellStyle name="Comma 10 2" xfId="59" xr:uid="{00000000-0005-0000-0000-000002000000}"/>
    <cellStyle name="Comma 10 2 2" xfId="83" xr:uid="{00000000-0005-0000-0000-000003000000}"/>
    <cellStyle name="Comma 10 2 3" xfId="104" xr:uid="{00000000-0005-0000-0000-000004000000}"/>
    <cellStyle name="Comma 10 3" xfId="7" xr:uid="{00000000-0005-0000-0000-000005000000}"/>
    <cellStyle name="Comma 10 3 2" xfId="84" xr:uid="{00000000-0005-0000-0000-000006000000}"/>
    <cellStyle name="Comma 10 3 2 2" xfId="105" xr:uid="{00000000-0005-0000-0000-000007000000}"/>
    <cellStyle name="Comma 10 3 3" xfId="76" xr:uid="{00000000-0005-0000-0000-000008000000}"/>
    <cellStyle name="Comma 10 3 4" xfId="115" xr:uid="{5068C7FB-C19B-4D94-B52A-7A97AB1908FD}"/>
    <cellStyle name="Comma 10 4" xfId="58" xr:uid="{00000000-0005-0000-0000-000009000000}"/>
    <cellStyle name="Comma 10 5" xfId="114" xr:uid="{76D70AEB-8FB1-4CC4-9962-500D81321B89}"/>
    <cellStyle name="Comma 19" xfId="20" xr:uid="{00000000-0005-0000-0000-00000A000000}"/>
    <cellStyle name="Comma 2" xfId="36" xr:uid="{00000000-0005-0000-0000-00000B000000}"/>
    <cellStyle name="Comma 2 2" xfId="34" xr:uid="{00000000-0005-0000-0000-00000C000000}"/>
    <cellStyle name="Comma 2 2 2" xfId="61" xr:uid="{00000000-0005-0000-0000-00000D000000}"/>
    <cellStyle name="Comma 2 2 2 2" xfId="93" xr:uid="{00000000-0005-0000-0000-00000E000000}"/>
    <cellStyle name="Comma 2 2 2 3" xfId="109" xr:uid="{00000000-0005-0000-0000-00000F000000}"/>
    <cellStyle name="Comma 2 2 3" xfId="119" xr:uid="{432F2605-5DB3-4568-8602-C33C90AC0B16}"/>
    <cellStyle name="Comma 2 3" xfId="62" xr:uid="{00000000-0005-0000-0000-000010000000}"/>
    <cellStyle name="Comma 2 3 2" xfId="13" xr:uid="{00000000-0005-0000-0000-000011000000}"/>
    <cellStyle name="Comma 2 3 2 2" xfId="88" xr:uid="{00000000-0005-0000-0000-000012000000}"/>
    <cellStyle name="Comma 2 3 2 2 2" xfId="107" xr:uid="{00000000-0005-0000-0000-000013000000}"/>
    <cellStyle name="Comma 2 3 2 3" xfId="79" xr:uid="{00000000-0005-0000-0000-000014000000}"/>
    <cellStyle name="Comma 2 3 2 4" xfId="117" xr:uid="{BC66F6C6-3892-444D-A987-7BD9E40A7F94}"/>
    <cellStyle name="Comma 2 3 3" xfId="94" xr:uid="{00000000-0005-0000-0000-000015000000}"/>
    <cellStyle name="Comma 2 3 4" xfId="110" xr:uid="{00000000-0005-0000-0000-000016000000}"/>
    <cellStyle name="Comma 2 4" xfId="21" xr:uid="{00000000-0005-0000-0000-000017000000}"/>
    <cellStyle name="Comma 2 5" xfId="60" xr:uid="{00000000-0005-0000-0000-000018000000}"/>
    <cellStyle name="Comma 2 6" xfId="80" xr:uid="{00000000-0005-0000-0000-000019000000}"/>
    <cellStyle name="Comma 2 7" xfId="120" xr:uid="{4ADB11C5-3113-4F6C-9839-5E259E357F19}"/>
    <cellStyle name="Comma 20" xfId="16" xr:uid="{00000000-0005-0000-0000-00001A000000}"/>
    <cellStyle name="Comma 20 2" xfId="51" xr:uid="{00000000-0005-0000-0000-00001B000000}"/>
    <cellStyle name="Comma 20 2 2" xfId="96" xr:uid="{00000000-0005-0000-0000-00001C000000}"/>
    <cellStyle name="Comma 20 2 3" xfId="112" xr:uid="{00000000-0005-0000-0000-00001D000000}"/>
    <cellStyle name="Comma 20 2 4" xfId="122" xr:uid="{F7027D8B-1D0C-49F0-9359-FBE27616E9C1}"/>
    <cellStyle name="Comma 20 3" xfId="63" xr:uid="{00000000-0005-0000-0000-00001E000000}"/>
    <cellStyle name="Comma 20 3 2" xfId="89" xr:uid="{00000000-0005-0000-0000-00001F000000}"/>
    <cellStyle name="Comma 20 3 3" xfId="108" xr:uid="{00000000-0005-0000-0000-000020000000}"/>
    <cellStyle name="Comma 20 4" xfId="118" xr:uid="{889D22E0-0FE4-493A-BB58-A5A905B64203}"/>
    <cellStyle name="Comma 3" xfId="64" xr:uid="{00000000-0005-0000-0000-000021000000}"/>
    <cellStyle name="Comma 3 2" xfId="82" xr:uid="{00000000-0005-0000-0000-000022000000}"/>
    <cellStyle name="Comma 3 3" xfId="103" xr:uid="{00000000-0005-0000-0000-000023000000}"/>
    <cellStyle name="Comma 4" xfId="65" xr:uid="{00000000-0005-0000-0000-000024000000}"/>
    <cellStyle name="Comma 5" xfId="10" xr:uid="{00000000-0005-0000-0000-000025000000}"/>
    <cellStyle name="Comma 5 2" xfId="66" xr:uid="{00000000-0005-0000-0000-000026000000}"/>
    <cellStyle name="Comma 5 2 2" xfId="86" xr:uid="{00000000-0005-0000-0000-000027000000}"/>
    <cellStyle name="Comma 5 2 3" xfId="106" xr:uid="{00000000-0005-0000-0000-000028000000}"/>
    <cellStyle name="Comma 5 3" xfId="78" xr:uid="{00000000-0005-0000-0000-000029000000}"/>
    <cellStyle name="Comma 5 4" xfId="100" xr:uid="{00000000-0005-0000-0000-00002A000000}"/>
    <cellStyle name="Comma 5 4 2" xfId="128" xr:uid="{AF11B173-56E4-4BA9-B206-1DA96AA37718}"/>
    <cellStyle name="Comma 5 5" xfId="116" xr:uid="{2882B11B-C592-4812-A015-708608B3DE39}"/>
    <cellStyle name="Comma 6" xfId="57" xr:uid="{00000000-0005-0000-0000-00002B000000}"/>
    <cellStyle name="Comma 7" xfId="75" xr:uid="{00000000-0005-0000-0000-00002C000000}"/>
    <cellStyle name="Comma 8" xfId="98" xr:uid="{00000000-0005-0000-0000-00002D000000}"/>
    <cellStyle name="Comma 8 2" xfId="126" xr:uid="{2A6C3D62-D3B6-4D38-AB1F-95EB06C3E2DC}"/>
    <cellStyle name="Comma 9" xfId="101" xr:uid="{00000000-0005-0000-0000-00002E000000}"/>
    <cellStyle name="Normal" xfId="0" builtinId="0"/>
    <cellStyle name="Normal 10" xfId="6" xr:uid="{00000000-0005-0000-0000-000030000000}"/>
    <cellStyle name="Normal 11" xfId="49" xr:uid="{00000000-0005-0000-0000-000031000000}"/>
    <cellStyle name="Normal 12" xfId="97" xr:uid="{00000000-0005-0000-0000-000032000000}"/>
    <cellStyle name="Normal 12 2" xfId="125" xr:uid="{ABFD7722-A9D3-4D5F-9D77-67CF87C9D34C}"/>
    <cellStyle name="Normal 13 3 4" xfId="29" xr:uid="{00000000-0005-0000-0000-000033000000}"/>
    <cellStyle name="Normal 13 5 3" xfId="28" xr:uid="{00000000-0005-0000-0000-000034000000}"/>
    <cellStyle name="Normal 14" xfId="3" xr:uid="{00000000-0005-0000-0000-000035000000}"/>
    <cellStyle name="Normal 14 3" xfId="39" xr:uid="{00000000-0005-0000-0000-000036000000}"/>
    <cellStyle name="Normal 14 3 2" xfId="31" xr:uid="{00000000-0005-0000-0000-000037000000}"/>
    <cellStyle name="Normal 14 3 2 2" xfId="55" xr:uid="{00000000-0005-0000-0000-000038000000}"/>
    <cellStyle name="Normal 14 3 2 3" xfId="91" xr:uid="{00000000-0005-0000-0000-000039000000}"/>
    <cellStyle name="Normal 15" xfId="40" xr:uid="{00000000-0005-0000-0000-00003A000000}"/>
    <cellStyle name="Normal 16_axalqalaqis skola " xfId="4" xr:uid="{00000000-0005-0000-0000-00003B000000}"/>
    <cellStyle name="Normal 2" xfId="1" xr:uid="{00000000-0005-0000-0000-00003C000000}"/>
    <cellStyle name="Normal 2 2" xfId="14" xr:uid="{00000000-0005-0000-0000-00003D000000}"/>
    <cellStyle name="Normal 2 2 2" xfId="67" xr:uid="{00000000-0005-0000-0000-00003E000000}"/>
    <cellStyle name="Normal 2 2_MCXETA yazarma- Copy" xfId="68" xr:uid="{00000000-0005-0000-0000-00003F000000}"/>
    <cellStyle name="Normal 2 3" xfId="41" xr:uid="{00000000-0005-0000-0000-000040000000}"/>
    <cellStyle name="Normal 2_---SUL--- GORI-HOSPITALI-BOLO" xfId="69" xr:uid="{00000000-0005-0000-0000-000041000000}"/>
    <cellStyle name="Normal 3" xfId="12" xr:uid="{00000000-0005-0000-0000-000042000000}"/>
    <cellStyle name="Normal 3 2" xfId="35" xr:uid="{00000000-0005-0000-0000-000043000000}"/>
    <cellStyle name="Normal 3 3" xfId="42" xr:uid="{00000000-0005-0000-0000-000044000000}"/>
    <cellStyle name="Normal 3 5" xfId="17" xr:uid="{00000000-0005-0000-0000-000045000000}"/>
    <cellStyle name="Normal 35 2" xfId="32" xr:uid="{00000000-0005-0000-0000-000046000000}"/>
    <cellStyle name="Normal 35 2 2" xfId="56" xr:uid="{00000000-0005-0000-0000-000047000000}"/>
    <cellStyle name="Normal 35 2 3" xfId="92" xr:uid="{00000000-0005-0000-0000-000048000000}"/>
    <cellStyle name="Normal 37" xfId="50" xr:uid="{00000000-0005-0000-0000-000049000000}"/>
    <cellStyle name="Normal 37 2" xfId="95" xr:uid="{00000000-0005-0000-0000-00004A000000}"/>
    <cellStyle name="Normal 37 2 2" xfId="111" xr:uid="{00000000-0005-0000-0000-00004B000000}"/>
    <cellStyle name="Normal 37 2 2 2" xfId="130" xr:uid="{E0A1CE7B-2472-4471-92D6-236A3E19C154}"/>
    <cellStyle name="Normal 37 2 3" xfId="124" xr:uid="{039E86D0-85DC-47A6-BD5A-CC4BDF6177E9}"/>
    <cellStyle name="Normal 37 3" xfId="81" xr:uid="{00000000-0005-0000-0000-00004C000000}"/>
    <cellStyle name="Normal 37 3 2" xfId="123" xr:uid="{C134CC8E-B32C-4D66-8DF0-38D8B1B45EFE}"/>
    <cellStyle name="Normal 37 4" xfId="102" xr:uid="{00000000-0005-0000-0000-00004D000000}"/>
    <cellStyle name="Normal 37 4 2" xfId="129" xr:uid="{72EC71ED-5F4F-4F8C-9F96-DF32CF8244BB}"/>
    <cellStyle name="Normal 37 5" xfId="121" xr:uid="{865D3A2F-E560-499C-A134-3FD1DBD14734}"/>
    <cellStyle name="Normal 4" xfId="43" xr:uid="{00000000-0005-0000-0000-00004E000000}"/>
    <cellStyle name="Normal 4 2" xfId="44" xr:uid="{00000000-0005-0000-0000-00004F000000}"/>
    <cellStyle name="Normal 4 3" xfId="70" xr:uid="{00000000-0005-0000-0000-000050000000}"/>
    <cellStyle name="Normal 49" xfId="30" xr:uid="{00000000-0005-0000-0000-000051000000}"/>
    <cellStyle name="Normal 5" xfId="18" xr:uid="{00000000-0005-0000-0000-000052000000}"/>
    <cellStyle name="Normal 5 4 2" xfId="19" xr:uid="{00000000-0005-0000-0000-000053000000}"/>
    <cellStyle name="Normal 50" xfId="9" xr:uid="{00000000-0005-0000-0000-000054000000}"/>
    <cellStyle name="Normal 50 2" xfId="54" xr:uid="{00000000-0005-0000-0000-000055000000}"/>
    <cellStyle name="Normal 51" xfId="8" xr:uid="{00000000-0005-0000-0000-000056000000}"/>
    <cellStyle name="Normal 51 2" xfId="85" xr:uid="{00000000-0005-0000-0000-000057000000}"/>
    <cellStyle name="Normal 51 3" xfId="77" xr:uid="{00000000-0005-0000-0000-000058000000}"/>
    <cellStyle name="Normal 6" xfId="38" xr:uid="{00000000-0005-0000-0000-000059000000}"/>
    <cellStyle name="Normal 6 2" xfId="71" xr:uid="{00000000-0005-0000-0000-00005A000000}"/>
    <cellStyle name="Normal 7" xfId="45" xr:uid="{00000000-0005-0000-0000-00005B000000}"/>
    <cellStyle name="Normal 7 2" xfId="72" xr:uid="{00000000-0005-0000-0000-00005C000000}"/>
    <cellStyle name="Normal 7 3" xfId="15" xr:uid="{00000000-0005-0000-0000-00005D000000}"/>
    <cellStyle name="Normal 8" xfId="47" xr:uid="{00000000-0005-0000-0000-00005E000000}"/>
    <cellStyle name="Normal 8 2" xfId="73" xr:uid="{00000000-0005-0000-0000-00005F000000}"/>
    <cellStyle name="Normal 9" xfId="48" xr:uid="{00000000-0005-0000-0000-000060000000}"/>
    <cellStyle name="Percent 2" xfId="11" xr:uid="{00000000-0005-0000-0000-000064000000}"/>
    <cellStyle name="Percent 2 2" xfId="52" xr:uid="{00000000-0005-0000-0000-000065000000}"/>
    <cellStyle name="Percent 2 3" xfId="74" xr:uid="{00000000-0005-0000-0000-000066000000}"/>
    <cellStyle name="Percent 2 3 2" xfId="87" xr:uid="{00000000-0005-0000-0000-000067000000}"/>
    <cellStyle name="Percent 3" xfId="99" xr:uid="{00000000-0005-0000-0000-000068000000}"/>
    <cellStyle name="Percent 3 2" xfId="113" xr:uid="{00000000-0005-0000-0000-000069000000}"/>
    <cellStyle name="Percent 3 3" xfId="127" xr:uid="{575C3447-B5BE-4E53-9DC2-8AFC1DB3530E}"/>
    <cellStyle name="Style 1" xfId="33" xr:uid="{00000000-0005-0000-0000-00006A000000}"/>
    <cellStyle name="Обычный 2" xfId="24" xr:uid="{00000000-0005-0000-0000-00006B000000}"/>
    <cellStyle name="Обычный 2 2" xfId="22" xr:uid="{00000000-0005-0000-0000-00006C000000}"/>
    <cellStyle name="Обычный 3" xfId="23" xr:uid="{00000000-0005-0000-0000-00006D000000}"/>
    <cellStyle name="Обычный 4" xfId="25" xr:uid="{00000000-0005-0000-0000-00006E000000}"/>
    <cellStyle name="Обычный 4 2" xfId="53" xr:uid="{00000000-0005-0000-0000-00006F000000}"/>
    <cellStyle name="Обычный 4 3" xfId="90" xr:uid="{00000000-0005-0000-0000-000070000000}"/>
    <cellStyle name="Обычный_SAN2008-I" xfId="46" xr:uid="{00000000-0005-0000-0000-000071000000}"/>
    <cellStyle name="Обычный_Лист1" xfId="2" xr:uid="{00000000-0005-0000-0000-000072000000}"/>
    <cellStyle name="Обычный_Лист1 3" xfId="37" xr:uid="{00000000-0005-0000-0000-000074000000}"/>
    <cellStyle name="ჩვეულებრივი 2" xfId="26" xr:uid="{00000000-0005-0000-0000-000075000000}"/>
    <cellStyle name="ჩვეულებრივი 2 2 2" xfId="27" xr:uid="{00000000-0005-0000-0000-00007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IV53"/>
  <sheetViews>
    <sheetView view="pageBreakPreview" zoomScaleNormal="100" zoomScaleSheetLayoutView="100" workbookViewId="0">
      <selection activeCell="F16" sqref="F16"/>
    </sheetView>
  </sheetViews>
  <sheetFormatPr defaultRowHeight="18"/>
  <cols>
    <col min="1" max="13" width="12.42578125" style="1" customWidth="1"/>
    <col min="14" max="14" width="10" style="1" customWidth="1"/>
    <col min="15" max="256" width="9.140625" style="1"/>
    <col min="257" max="257" width="1.85546875" style="1" customWidth="1"/>
    <col min="258" max="258" width="3.5703125" style="1" customWidth="1"/>
    <col min="259" max="259" width="8.85546875" style="1" customWidth="1"/>
    <col min="260" max="260" width="21" style="1" customWidth="1"/>
    <col min="261" max="261" width="9.140625" style="1"/>
    <col min="262" max="262" width="5.140625" style="1" customWidth="1"/>
    <col min="263" max="263" width="10.7109375" style="1" customWidth="1"/>
    <col min="264" max="264" width="9.5703125" style="1" customWidth="1"/>
    <col min="265" max="265" width="9.140625" style="1"/>
    <col min="266" max="266" width="13.28515625" style="1" customWidth="1"/>
    <col min="267" max="267" width="4.140625" style="1" customWidth="1"/>
    <col min="268" max="268" width="6.85546875" style="1" customWidth="1"/>
    <col min="269" max="269" width="27.85546875" style="1" customWidth="1"/>
    <col min="270" max="270" width="10" style="1" customWidth="1"/>
    <col min="271" max="512" width="9.140625" style="1"/>
    <col min="513" max="513" width="1.85546875" style="1" customWidth="1"/>
    <col min="514" max="514" width="3.5703125" style="1" customWidth="1"/>
    <col min="515" max="515" width="8.85546875" style="1" customWidth="1"/>
    <col min="516" max="516" width="21" style="1" customWidth="1"/>
    <col min="517" max="517" width="9.140625" style="1"/>
    <col min="518" max="518" width="5.140625" style="1" customWidth="1"/>
    <col min="519" max="519" width="10.7109375" style="1" customWidth="1"/>
    <col min="520" max="520" width="9.5703125" style="1" customWidth="1"/>
    <col min="521" max="521" width="9.140625" style="1"/>
    <col min="522" max="522" width="13.28515625" style="1" customWidth="1"/>
    <col min="523" max="523" width="4.140625" style="1" customWidth="1"/>
    <col min="524" max="524" width="6.85546875" style="1" customWidth="1"/>
    <col min="525" max="525" width="27.85546875" style="1" customWidth="1"/>
    <col min="526" max="526" width="10" style="1" customWidth="1"/>
    <col min="527" max="768" width="9.140625" style="1"/>
    <col min="769" max="769" width="1.85546875" style="1" customWidth="1"/>
    <col min="770" max="770" width="3.5703125" style="1" customWidth="1"/>
    <col min="771" max="771" width="8.85546875" style="1" customWidth="1"/>
    <col min="772" max="772" width="21" style="1" customWidth="1"/>
    <col min="773" max="773" width="9.140625" style="1"/>
    <col min="774" max="774" width="5.140625" style="1" customWidth="1"/>
    <col min="775" max="775" width="10.7109375" style="1" customWidth="1"/>
    <col min="776" max="776" width="9.5703125" style="1" customWidth="1"/>
    <col min="777" max="777" width="9.140625" style="1"/>
    <col min="778" max="778" width="13.28515625" style="1" customWidth="1"/>
    <col min="779" max="779" width="4.140625" style="1" customWidth="1"/>
    <col min="780" max="780" width="6.85546875" style="1" customWidth="1"/>
    <col min="781" max="781" width="27.85546875" style="1" customWidth="1"/>
    <col min="782" max="782" width="10" style="1" customWidth="1"/>
    <col min="783" max="1024" width="9.140625" style="1"/>
    <col min="1025" max="1025" width="1.85546875" style="1" customWidth="1"/>
    <col min="1026" max="1026" width="3.5703125" style="1" customWidth="1"/>
    <col min="1027" max="1027" width="8.85546875" style="1" customWidth="1"/>
    <col min="1028" max="1028" width="21" style="1" customWidth="1"/>
    <col min="1029" max="1029" width="9.140625" style="1"/>
    <col min="1030" max="1030" width="5.140625" style="1" customWidth="1"/>
    <col min="1031" max="1031" width="10.7109375" style="1" customWidth="1"/>
    <col min="1032" max="1032" width="9.5703125" style="1" customWidth="1"/>
    <col min="1033" max="1033" width="9.140625" style="1"/>
    <col min="1034" max="1034" width="13.28515625" style="1" customWidth="1"/>
    <col min="1035" max="1035" width="4.140625" style="1" customWidth="1"/>
    <col min="1036" max="1036" width="6.85546875" style="1" customWidth="1"/>
    <col min="1037" max="1037" width="27.85546875" style="1" customWidth="1"/>
    <col min="1038" max="1038" width="10" style="1" customWidth="1"/>
    <col min="1039" max="1280" width="9.140625" style="1"/>
    <col min="1281" max="1281" width="1.85546875" style="1" customWidth="1"/>
    <col min="1282" max="1282" width="3.5703125" style="1" customWidth="1"/>
    <col min="1283" max="1283" width="8.85546875" style="1" customWidth="1"/>
    <col min="1284" max="1284" width="21" style="1" customWidth="1"/>
    <col min="1285" max="1285" width="9.140625" style="1"/>
    <col min="1286" max="1286" width="5.140625" style="1" customWidth="1"/>
    <col min="1287" max="1287" width="10.7109375" style="1" customWidth="1"/>
    <col min="1288" max="1288" width="9.5703125" style="1" customWidth="1"/>
    <col min="1289" max="1289" width="9.140625" style="1"/>
    <col min="1290" max="1290" width="13.28515625" style="1" customWidth="1"/>
    <col min="1291" max="1291" width="4.140625" style="1" customWidth="1"/>
    <col min="1292" max="1292" width="6.85546875" style="1" customWidth="1"/>
    <col min="1293" max="1293" width="27.85546875" style="1" customWidth="1"/>
    <col min="1294" max="1294" width="10" style="1" customWidth="1"/>
    <col min="1295" max="1536" width="9.140625" style="1"/>
    <col min="1537" max="1537" width="1.85546875" style="1" customWidth="1"/>
    <col min="1538" max="1538" width="3.5703125" style="1" customWidth="1"/>
    <col min="1539" max="1539" width="8.85546875" style="1" customWidth="1"/>
    <col min="1540" max="1540" width="21" style="1" customWidth="1"/>
    <col min="1541" max="1541" width="9.140625" style="1"/>
    <col min="1542" max="1542" width="5.140625" style="1" customWidth="1"/>
    <col min="1543" max="1543" width="10.7109375" style="1" customWidth="1"/>
    <col min="1544" max="1544" width="9.5703125" style="1" customWidth="1"/>
    <col min="1545" max="1545" width="9.140625" style="1"/>
    <col min="1546" max="1546" width="13.28515625" style="1" customWidth="1"/>
    <col min="1547" max="1547" width="4.140625" style="1" customWidth="1"/>
    <col min="1548" max="1548" width="6.85546875" style="1" customWidth="1"/>
    <col min="1549" max="1549" width="27.85546875" style="1" customWidth="1"/>
    <col min="1550" max="1550" width="10" style="1" customWidth="1"/>
    <col min="1551" max="1792" width="9.140625" style="1"/>
    <col min="1793" max="1793" width="1.85546875" style="1" customWidth="1"/>
    <col min="1794" max="1794" width="3.5703125" style="1" customWidth="1"/>
    <col min="1795" max="1795" width="8.85546875" style="1" customWidth="1"/>
    <col min="1796" max="1796" width="21" style="1" customWidth="1"/>
    <col min="1797" max="1797" width="9.140625" style="1"/>
    <col min="1798" max="1798" width="5.140625" style="1" customWidth="1"/>
    <col min="1799" max="1799" width="10.7109375" style="1" customWidth="1"/>
    <col min="1800" max="1800" width="9.5703125" style="1" customWidth="1"/>
    <col min="1801" max="1801" width="9.140625" style="1"/>
    <col min="1802" max="1802" width="13.28515625" style="1" customWidth="1"/>
    <col min="1803" max="1803" width="4.140625" style="1" customWidth="1"/>
    <col min="1804" max="1804" width="6.85546875" style="1" customWidth="1"/>
    <col min="1805" max="1805" width="27.85546875" style="1" customWidth="1"/>
    <col min="1806" max="1806" width="10" style="1" customWidth="1"/>
    <col min="1807" max="2048" width="9.140625" style="1"/>
    <col min="2049" max="2049" width="1.85546875" style="1" customWidth="1"/>
    <col min="2050" max="2050" width="3.5703125" style="1" customWidth="1"/>
    <col min="2051" max="2051" width="8.85546875" style="1" customWidth="1"/>
    <col min="2052" max="2052" width="21" style="1" customWidth="1"/>
    <col min="2053" max="2053" width="9.140625" style="1"/>
    <col min="2054" max="2054" width="5.140625" style="1" customWidth="1"/>
    <col min="2055" max="2055" width="10.7109375" style="1" customWidth="1"/>
    <col min="2056" max="2056" width="9.5703125" style="1" customWidth="1"/>
    <col min="2057" max="2057" width="9.140625" style="1"/>
    <col min="2058" max="2058" width="13.28515625" style="1" customWidth="1"/>
    <col min="2059" max="2059" width="4.140625" style="1" customWidth="1"/>
    <col min="2060" max="2060" width="6.85546875" style="1" customWidth="1"/>
    <col min="2061" max="2061" width="27.85546875" style="1" customWidth="1"/>
    <col min="2062" max="2062" width="10" style="1" customWidth="1"/>
    <col min="2063" max="2304" width="9.140625" style="1"/>
    <col min="2305" max="2305" width="1.85546875" style="1" customWidth="1"/>
    <col min="2306" max="2306" width="3.5703125" style="1" customWidth="1"/>
    <col min="2307" max="2307" width="8.85546875" style="1" customWidth="1"/>
    <col min="2308" max="2308" width="21" style="1" customWidth="1"/>
    <col min="2309" max="2309" width="9.140625" style="1"/>
    <col min="2310" max="2310" width="5.140625" style="1" customWidth="1"/>
    <col min="2311" max="2311" width="10.7109375" style="1" customWidth="1"/>
    <col min="2312" max="2312" width="9.5703125" style="1" customWidth="1"/>
    <col min="2313" max="2313" width="9.140625" style="1"/>
    <col min="2314" max="2314" width="13.28515625" style="1" customWidth="1"/>
    <col min="2315" max="2315" width="4.140625" style="1" customWidth="1"/>
    <col min="2316" max="2316" width="6.85546875" style="1" customWidth="1"/>
    <col min="2317" max="2317" width="27.85546875" style="1" customWidth="1"/>
    <col min="2318" max="2318" width="10" style="1" customWidth="1"/>
    <col min="2319" max="2560" width="9.140625" style="1"/>
    <col min="2561" max="2561" width="1.85546875" style="1" customWidth="1"/>
    <col min="2562" max="2562" width="3.5703125" style="1" customWidth="1"/>
    <col min="2563" max="2563" width="8.85546875" style="1" customWidth="1"/>
    <col min="2564" max="2564" width="21" style="1" customWidth="1"/>
    <col min="2565" max="2565" width="9.140625" style="1"/>
    <col min="2566" max="2566" width="5.140625" style="1" customWidth="1"/>
    <col min="2567" max="2567" width="10.7109375" style="1" customWidth="1"/>
    <col min="2568" max="2568" width="9.5703125" style="1" customWidth="1"/>
    <col min="2569" max="2569" width="9.140625" style="1"/>
    <col min="2570" max="2570" width="13.28515625" style="1" customWidth="1"/>
    <col min="2571" max="2571" width="4.140625" style="1" customWidth="1"/>
    <col min="2572" max="2572" width="6.85546875" style="1" customWidth="1"/>
    <col min="2573" max="2573" width="27.85546875" style="1" customWidth="1"/>
    <col min="2574" max="2574" width="10" style="1" customWidth="1"/>
    <col min="2575" max="2816" width="9.140625" style="1"/>
    <col min="2817" max="2817" width="1.85546875" style="1" customWidth="1"/>
    <col min="2818" max="2818" width="3.5703125" style="1" customWidth="1"/>
    <col min="2819" max="2819" width="8.85546875" style="1" customWidth="1"/>
    <col min="2820" max="2820" width="21" style="1" customWidth="1"/>
    <col min="2821" max="2821" width="9.140625" style="1"/>
    <col min="2822" max="2822" width="5.140625" style="1" customWidth="1"/>
    <col min="2823" max="2823" width="10.7109375" style="1" customWidth="1"/>
    <col min="2824" max="2824" width="9.5703125" style="1" customWidth="1"/>
    <col min="2825" max="2825" width="9.140625" style="1"/>
    <col min="2826" max="2826" width="13.28515625" style="1" customWidth="1"/>
    <col min="2827" max="2827" width="4.140625" style="1" customWidth="1"/>
    <col min="2828" max="2828" width="6.85546875" style="1" customWidth="1"/>
    <col min="2829" max="2829" width="27.85546875" style="1" customWidth="1"/>
    <col min="2830" max="2830" width="10" style="1" customWidth="1"/>
    <col min="2831" max="3072" width="9.140625" style="1"/>
    <col min="3073" max="3073" width="1.85546875" style="1" customWidth="1"/>
    <col min="3074" max="3074" width="3.5703125" style="1" customWidth="1"/>
    <col min="3075" max="3075" width="8.85546875" style="1" customWidth="1"/>
    <col min="3076" max="3076" width="21" style="1" customWidth="1"/>
    <col min="3077" max="3077" width="9.140625" style="1"/>
    <col min="3078" max="3078" width="5.140625" style="1" customWidth="1"/>
    <col min="3079" max="3079" width="10.7109375" style="1" customWidth="1"/>
    <col min="3080" max="3080" width="9.5703125" style="1" customWidth="1"/>
    <col min="3081" max="3081" width="9.140625" style="1"/>
    <col min="3082" max="3082" width="13.28515625" style="1" customWidth="1"/>
    <col min="3083" max="3083" width="4.140625" style="1" customWidth="1"/>
    <col min="3084" max="3084" width="6.85546875" style="1" customWidth="1"/>
    <col min="3085" max="3085" width="27.85546875" style="1" customWidth="1"/>
    <col min="3086" max="3086" width="10" style="1" customWidth="1"/>
    <col min="3087" max="3328" width="9.140625" style="1"/>
    <col min="3329" max="3329" width="1.85546875" style="1" customWidth="1"/>
    <col min="3330" max="3330" width="3.5703125" style="1" customWidth="1"/>
    <col min="3331" max="3331" width="8.85546875" style="1" customWidth="1"/>
    <col min="3332" max="3332" width="21" style="1" customWidth="1"/>
    <col min="3333" max="3333" width="9.140625" style="1"/>
    <col min="3334" max="3334" width="5.140625" style="1" customWidth="1"/>
    <col min="3335" max="3335" width="10.7109375" style="1" customWidth="1"/>
    <col min="3336" max="3336" width="9.5703125" style="1" customWidth="1"/>
    <col min="3337" max="3337" width="9.140625" style="1"/>
    <col min="3338" max="3338" width="13.28515625" style="1" customWidth="1"/>
    <col min="3339" max="3339" width="4.140625" style="1" customWidth="1"/>
    <col min="3340" max="3340" width="6.85546875" style="1" customWidth="1"/>
    <col min="3341" max="3341" width="27.85546875" style="1" customWidth="1"/>
    <col min="3342" max="3342" width="10" style="1" customWidth="1"/>
    <col min="3343" max="3584" width="9.140625" style="1"/>
    <col min="3585" max="3585" width="1.85546875" style="1" customWidth="1"/>
    <col min="3586" max="3586" width="3.5703125" style="1" customWidth="1"/>
    <col min="3587" max="3587" width="8.85546875" style="1" customWidth="1"/>
    <col min="3588" max="3588" width="21" style="1" customWidth="1"/>
    <col min="3589" max="3589" width="9.140625" style="1"/>
    <col min="3590" max="3590" width="5.140625" style="1" customWidth="1"/>
    <col min="3591" max="3591" width="10.7109375" style="1" customWidth="1"/>
    <col min="3592" max="3592" width="9.5703125" style="1" customWidth="1"/>
    <col min="3593" max="3593" width="9.140625" style="1"/>
    <col min="3594" max="3594" width="13.28515625" style="1" customWidth="1"/>
    <col min="3595" max="3595" width="4.140625" style="1" customWidth="1"/>
    <col min="3596" max="3596" width="6.85546875" style="1" customWidth="1"/>
    <col min="3597" max="3597" width="27.85546875" style="1" customWidth="1"/>
    <col min="3598" max="3598" width="10" style="1" customWidth="1"/>
    <col min="3599" max="3840" width="9.140625" style="1"/>
    <col min="3841" max="3841" width="1.85546875" style="1" customWidth="1"/>
    <col min="3842" max="3842" width="3.5703125" style="1" customWidth="1"/>
    <col min="3843" max="3843" width="8.85546875" style="1" customWidth="1"/>
    <col min="3844" max="3844" width="21" style="1" customWidth="1"/>
    <col min="3845" max="3845" width="9.140625" style="1"/>
    <col min="3846" max="3846" width="5.140625" style="1" customWidth="1"/>
    <col min="3847" max="3847" width="10.7109375" style="1" customWidth="1"/>
    <col min="3848" max="3848" width="9.5703125" style="1" customWidth="1"/>
    <col min="3849" max="3849" width="9.140625" style="1"/>
    <col min="3850" max="3850" width="13.28515625" style="1" customWidth="1"/>
    <col min="3851" max="3851" width="4.140625" style="1" customWidth="1"/>
    <col min="3852" max="3852" width="6.85546875" style="1" customWidth="1"/>
    <col min="3853" max="3853" width="27.85546875" style="1" customWidth="1"/>
    <col min="3854" max="3854" width="10" style="1" customWidth="1"/>
    <col min="3855" max="4096" width="9.140625" style="1"/>
    <col min="4097" max="4097" width="1.85546875" style="1" customWidth="1"/>
    <col min="4098" max="4098" width="3.5703125" style="1" customWidth="1"/>
    <col min="4099" max="4099" width="8.85546875" style="1" customWidth="1"/>
    <col min="4100" max="4100" width="21" style="1" customWidth="1"/>
    <col min="4101" max="4101" width="9.140625" style="1"/>
    <col min="4102" max="4102" width="5.140625" style="1" customWidth="1"/>
    <col min="4103" max="4103" width="10.7109375" style="1" customWidth="1"/>
    <col min="4104" max="4104" width="9.5703125" style="1" customWidth="1"/>
    <col min="4105" max="4105" width="9.140625" style="1"/>
    <col min="4106" max="4106" width="13.28515625" style="1" customWidth="1"/>
    <col min="4107" max="4107" width="4.140625" style="1" customWidth="1"/>
    <col min="4108" max="4108" width="6.85546875" style="1" customWidth="1"/>
    <col min="4109" max="4109" width="27.85546875" style="1" customWidth="1"/>
    <col min="4110" max="4110" width="10" style="1" customWidth="1"/>
    <col min="4111" max="4352" width="9.140625" style="1"/>
    <col min="4353" max="4353" width="1.85546875" style="1" customWidth="1"/>
    <col min="4354" max="4354" width="3.5703125" style="1" customWidth="1"/>
    <col min="4355" max="4355" width="8.85546875" style="1" customWidth="1"/>
    <col min="4356" max="4356" width="21" style="1" customWidth="1"/>
    <col min="4357" max="4357" width="9.140625" style="1"/>
    <col min="4358" max="4358" width="5.140625" style="1" customWidth="1"/>
    <col min="4359" max="4359" width="10.7109375" style="1" customWidth="1"/>
    <col min="4360" max="4360" width="9.5703125" style="1" customWidth="1"/>
    <col min="4361" max="4361" width="9.140625" style="1"/>
    <col min="4362" max="4362" width="13.28515625" style="1" customWidth="1"/>
    <col min="4363" max="4363" width="4.140625" style="1" customWidth="1"/>
    <col min="4364" max="4364" width="6.85546875" style="1" customWidth="1"/>
    <col min="4365" max="4365" width="27.85546875" style="1" customWidth="1"/>
    <col min="4366" max="4366" width="10" style="1" customWidth="1"/>
    <col min="4367" max="4608" width="9.140625" style="1"/>
    <col min="4609" max="4609" width="1.85546875" style="1" customWidth="1"/>
    <col min="4610" max="4610" width="3.5703125" style="1" customWidth="1"/>
    <col min="4611" max="4611" width="8.85546875" style="1" customWidth="1"/>
    <col min="4612" max="4612" width="21" style="1" customWidth="1"/>
    <col min="4613" max="4613" width="9.140625" style="1"/>
    <col min="4614" max="4614" width="5.140625" style="1" customWidth="1"/>
    <col min="4615" max="4615" width="10.7109375" style="1" customWidth="1"/>
    <col min="4616" max="4616" width="9.5703125" style="1" customWidth="1"/>
    <col min="4617" max="4617" width="9.140625" style="1"/>
    <col min="4618" max="4618" width="13.28515625" style="1" customWidth="1"/>
    <col min="4619" max="4619" width="4.140625" style="1" customWidth="1"/>
    <col min="4620" max="4620" width="6.85546875" style="1" customWidth="1"/>
    <col min="4621" max="4621" width="27.85546875" style="1" customWidth="1"/>
    <col min="4622" max="4622" width="10" style="1" customWidth="1"/>
    <col min="4623" max="4864" width="9.140625" style="1"/>
    <col min="4865" max="4865" width="1.85546875" style="1" customWidth="1"/>
    <col min="4866" max="4866" width="3.5703125" style="1" customWidth="1"/>
    <col min="4867" max="4867" width="8.85546875" style="1" customWidth="1"/>
    <col min="4868" max="4868" width="21" style="1" customWidth="1"/>
    <col min="4869" max="4869" width="9.140625" style="1"/>
    <col min="4870" max="4870" width="5.140625" style="1" customWidth="1"/>
    <col min="4871" max="4871" width="10.7109375" style="1" customWidth="1"/>
    <col min="4872" max="4872" width="9.5703125" style="1" customWidth="1"/>
    <col min="4873" max="4873" width="9.140625" style="1"/>
    <col min="4874" max="4874" width="13.28515625" style="1" customWidth="1"/>
    <col min="4875" max="4875" width="4.140625" style="1" customWidth="1"/>
    <col min="4876" max="4876" width="6.85546875" style="1" customWidth="1"/>
    <col min="4877" max="4877" width="27.85546875" style="1" customWidth="1"/>
    <col min="4878" max="4878" width="10" style="1" customWidth="1"/>
    <col min="4879" max="5120" width="9.140625" style="1"/>
    <col min="5121" max="5121" width="1.85546875" style="1" customWidth="1"/>
    <col min="5122" max="5122" width="3.5703125" style="1" customWidth="1"/>
    <col min="5123" max="5123" width="8.85546875" style="1" customWidth="1"/>
    <col min="5124" max="5124" width="21" style="1" customWidth="1"/>
    <col min="5125" max="5125" width="9.140625" style="1"/>
    <col min="5126" max="5126" width="5.140625" style="1" customWidth="1"/>
    <col min="5127" max="5127" width="10.7109375" style="1" customWidth="1"/>
    <col min="5128" max="5128" width="9.5703125" style="1" customWidth="1"/>
    <col min="5129" max="5129" width="9.140625" style="1"/>
    <col min="5130" max="5130" width="13.28515625" style="1" customWidth="1"/>
    <col min="5131" max="5131" width="4.140625" style="1" customWidth="1"/>
    <col min="5132" max="5132" width="6.85546875" style="1" customWidth="1"/>
    <col min="5133" max="5133" width="27.85546875" style="1" customWidth="1"/>
    <col min="5134" max="5134" width="10" style="1" customWidth="1"/>
    <col min="5135" max="5376" width="9.140625" style="1"/>
    <col min="5377" max="5377" width="1.85546875" style="1" customWidth="1"/>
    <col min="5378" max="5378" width="3.5703125" style="1" customWidth="1"/>
    <col min="5379" max="5379" width="8.85546875" style="1" customWidth="1"/>
    <col min="5380" max="5380" width="21" style="1" customWidth="1"/>
    <col min="5381" max="5381" width="9.140625" style="1"/>
    <col min="5382" max="5382" width="5.140625" style="1" customWidth="1"/>
    <col min="5383" max="5383" width="10.7109375" style="1" customWidth="1"/>
    <col min="5384" max="5384" width="9.5703125" style="1" customWidth="1"/>
    <col min="5385" max="5385" width="9.140625" style="1"/>
    <col min="5386" max="5386" width="13.28515625" style="1" customWidth="1"/>
    <col min="5387" max="5387" width="4.140625" style="1" customWidth="1"/>
    <col min="5388" max="5388" width="6.85546875" style="1" customWidth="1"/>
    <col min="5389" max="5389" width="27.85546875" style="1" customWidth="1"/>
    <col min="5390" max="5390" width="10" style="1" customWidth="1"/>
    <col min="5391" max="5632" width="9.140625" style="1"/>
    <col min="5633" max="5633" width="1.85546875" style="1" customWidth="1"/>
    <col min="5634" max="5634" width="3.5703125" style="1" customWidth="1"/>
    <col min="5635" max="5635" width="8.85546875" style="1" customWidth="1"/>
    <col min="5636" max="5636" width="21" style="1" customWidth="1"/>
    <col min="5637" max="5637" width="9.140625" style="1"/>
    <col min="5638" max="5638" width="5.140625" style="1" customWidth="1"/>
    <col min="5639" max="5639" width="10.7109375" style="1" customWidth="1"/>
    <col min="5640" max="5640" width="9.5703125" style="1" customWidth="1"/>
    <col min="5641" max="5641" width="9.140625" style="1"/>
    <col min="5642" max="5642" width="13.28515625" style="1" customWidth="1"/>
    <col min="5643" max="5643" width="4.140625" style="1" customWidth="1"/>
    <col min="5644" max="5644" width="6.85546875" style="1" customWidth="1"/>
    <col min="5645" max="5645" width="27.85546875" style="1" customWidth="1"/>
    <col min="5646" max="5646" width="10" style="1" customWidth="1"/>
    <col min="5647" max="5888" width="9.140625" style="1"/>
    <col min="5889" max="5889" width="1.85546875" style="1" customWidth="1"/>
    <col min="5890" max="5890" width="3.5703125" style="1" customWidth="1"/>
    <col min="5891" max="5891" width="8.85546875" style="1" customWidth="1"/>
    <col min="5892" max="5892" width="21" style="1" customWidth="1"/>
    <col min="5893" max="5893" width="9.140625" style="1"/>
    <col min="5894" max="5894" width="5.140625" style="1" customWidth="1"/>
    <col min="5895" max="5895" width="10.7109375" style="1" customWidth="1"/>
    <col min="5896" max="5896" width="9.5703125" style="1" customWidth="1"/>
    <col min="5897" max="5897" width="9.140625" style="1"/>
    <col min="5898" max="5898" width="13.28515625" style="1" customWidth="1"/>
    <col min="5899" max="5899" width="4.140625" style="1" customWidth="1"/>
    <col min="5900" max="5900" width="6.85546875" style="1" customWidth="1"/>
    <col min="5901" max="5901" width="27.85546875" style="1" customWidth="1"/>
    <col min="5902" max="5902" width="10" style="1" customWidth="1"/>
    <col min="5903" max="6144" width="9.140625" style="1"/>
    <col min="6145" max="6145" width="1.85546875" style="1" customWidth="1"/>
    <col min="6146" max="6146" width="3.5703125" style="1" customWidth="1"/>
    <col min="6147" max="6147" width="8.85546875" style="1" customWidth="1"/>
    <col min="6148" max="6148" width="21" style="1" customWidth="1"/>
    <col min="6149" max="6149" width="9.140625" style="1"/>
    <col min="6150" max="6150" width="5.140625" style="1" customWidth="1"/>
    <col min="6151" max="6151" width="10.7109375" style="1" customWidth="1"/>
    <col min="6152" max="6152" width="9.5703125" style="1" customWidth="1"/>
    <col min="6153" max="6153" width="9.140625" style="1"/>
    <col min="6154" max="6154" width="13.28515625" style="1" customWidth="1"/>
    <col min="6155" max="6155" width="4.140625" style="1" customWidth="1"/>
    <col min="6156" max="6156" width="6.85546875" style="1" customWidth="1"/>
    <col min="6157" max="6157" width="27.85546875" style="1" customWidth="1"/>
    <col min="6158" max="6158" width="10" style="1" customWidth="1"/>
    <col min="6159" max="6400" width="9.140625" style="1"/>
    <col min="6401" max="6401" width="1.85546875" style="1" customWidth="1"/>
    <col min="6402" max="6402" width="3.5703125" style="1" customWidth="1"/>
    <col min="6403" max="6403" width="8.85546875" style="1" customWidth="1"/>
    <col min="6404" max="6404" width="21" style="1" customWidth="1"/>
    <col min="6405" max="6405" width="9.140625" style="1"/>
    <col min="6406" max="6406" width="5.140625" style="1" customWidth="1"/>
    <col min="6407" max="6407" width="10.7109375" style="1" customWidth="1"/>
    <col min="6408" max="6408" width="9.5703125" style="1" customWidth="1"/>
    <col min="6409" max="6409" width="9.140625" style="1"/>
    <col min="6410" max="6410" width="13.28515625" style="1" customWidth="1"/>
    <col min="6411" max="6411" width="4.140625" style="1" customWidth="1"/>
    <col min="6412" max="6412" width="6.85546875" style="1" customWidth="1"/>
    <col min="6413" max="6413" width="27.85546875" style="1" customWidth="1"/>
    <col min="6414" max="6414" width="10" style="1" customWidth="1"/>
    <col min="6415" max="6656" width="9.140625" style="1"/>
    <col min="6657" max="6657" width="1.85546875" style="1" customWidth="1"/>
    <col min="6658" max="6658" width="3.5703125" style="1" customWidth="1"/>
    <col min="6659" max="6659" width="8.85546875" style="1" customWidth="1"/>
    <col min="6660" max="6660" width="21" style="1" customWidth="1"/>
    <col min="6661" max="6661" width="9.140625" style="1"/>
    <col min="6662" max="6662" width="5.140625" style="1" customWidth="1"/>
    <col min="6663" max="6663" width="10.7109375" style="1" customWidth="1"/>
    <col min="6664" max="6664" width="9.5703125" style="1" customWidth="1"/>
    <col min="6665" max="6665" width="9.140625" style="1"/>
    <col min="6666" max="6666" width="13.28515625" style="1" customWidth="1"/>
    <col min="6667" max="6667" width="4.140625" style="1" customWidth="1"/>
    <col min="6668" max="6668" width="6.85546875" style="1" customWidth="1"/>
    <col min="6669" max="6669" width="27.85546875" style="1" customWidth="1"/>
    <col min="6670" max="6670" width="10" style="1" customWidth="1"/>
    <col min="6671" max="6912" width="9.140625" style="1"/>
    <col min="6913" max="6913" width="1.85546875" style="1" customWidth="1"/>
    <col min="6914" max="6914" width="3.5703125" style="1" customWidth="1"/>
    <col min="6915" max="6915" width="8.85546875" style="1" customWidth="1"/>
    <col min="6916" max="6916" width="21" style="1" customWidth="1"/>
    <col min="6917" max="6917" width="9.140625" style="1"/>
    <col min="6918" max="6918" width="5.140625" style="1" customWidth="1"/>
    <col min="6919" max="6919" width="10.7109375" style="1" customWidth="1"/>
    <col min="6920" max="6920" width="9.5703125" style="1" customWidth="1"/>
    <col min="6921" max="6921" width="9.140625" style="1"/>
    <col min="6922" max="6922" width="13.28515625" style="1" customWidth="1"/>
    <col min="6923" max="6923" width="4.140625" style="1" customWidth="1"/>
    <col min="6924" max="6924" width="6.85546875" style="1" customWidth="1"/>
    <col min="6925" max="6925" width="27.85546875" style="1" customWidth="1"/>
    <col min="6926" max="6926" width="10" style="1" customWidth="1"/>
    <col min="6927" max="7168" width="9.140625" style="1"/>
    <col min="7169" max="7169" width="1.85546875" style="1" customWidth="1"/>
    <col min="7170" max="7170" width="3.5703125" style="1" customWidth="1"/>
    <col min="7171" max="7171" width="8.85546875" style="1" customWidth="1"/>
    <col min="7172" max="7172" width="21" style="1" customWidth="1"/>
    <col min="7173" max="7173" width="9.140625" style="1"/>
    <col min="7174" max="7174" width="5.140625" style="1" customWidth="1"/>
    <col min="7175" max="7175" width="10.7109375" style="1" customWidth="1"/>
    <col min="7176" max="7176" width="9.5703125" style="1" customWidth="1"/>
    <col min="7177" max="7177" width="9.140625" style="1"/>
    <col min="7178" max="7178" width="13.28515625" style="1" customWidth="1"/>
    <col min="7179" max="7179" width="4.140625" style="1" customWidth="1"/>
    <col min="7180" max="7180" width="6.85546875" style="1" customWidth="1"/>
    <col min="7181" max="7181" width="27.85546875" style="1" customWidth="1"/>
    <col min="7182" max="7182" width="10" style="1" customWidth="1"/>
    <col min="7183" max="7424" width="9.140625" style="1"/>
    <col min="7425" max="7425" width="1.85546875" style="1" customWidth="1"/>
    <col min="7426" max="7426" width="3.5703125" style="1" customWidth="1"/>
    <col min="7427" max="7427" width="8.85546875" style="1" customWidth="1"/>
    <col min="7428" max="7428" width="21" style="1" customWidth="1"/>
    <col min="7429" max="7429" width="9.140625" style="1"/>
    <col min="7430" max="7430" width="5.140625" style="1" customWidth="1"/>
    <col min="7431" max="7431" width="10.7109375" style="1" customWidth="1"/>
    <col min="7432" max="7432" width="9.5703125" style="1" customWidth="1"/>
    <col min="7433" max="7433" width="9.140625" style="1"/>
    <col min="7434" max="7434" width="13.28515625" style="1" customWidth="1"/>
    <col min="7435" max="7435" width="4.140625" style="1" customWidth="1"/>
    <col min="7436" max="7436" width="6.85546875" style="1" customWidth="1"/>
    <col min="7437" max="7437" width="27.85546875" style="1" customWidth="1"/>
    <col min="7438" max="7438" width="10" style="1" customWidth="1"/>
    <col min="7439" max="7680" width="9.140625" style="1"/>
    <col min="7681" max="7681" width="1.85546875" style="1" customWidth="1"/>
    <col min="7682" max="7682" width="3.5703125" style="1" customWidth="1"/>
    <col min="7683" max="7683" width="8.85546875" style="1" customWidth="1"/>
    <col min="7684" max="7684" width="21" style="1" customWidth="1"/>
    <col min="7685" max="7685" width="9.140625" style="1"/>
    <col min="7686" max="7686" width="5.140625" style="1" customWidth="1"/>
    <col min="7687" max="7687" width="10.7109375" style="1" customWidth="1"/>
    <col min="7688" max="7688" width="9.5703125" style="1" customWidth="1"/>
    <col min="7689" max="7689" width="9.140625" style="1"/>
    <col min="7690" max="7690" width="13.28515625" style="1" customWidth="1"/>
    <col min="7691" max="7691" width="4.140625" style="1" customWidth="1"/>
    <col min="7692" max="7692" width="6.85546875" style="1" customWidth="1"/>
    <col min="7693" max="7693" width="27.85546875" style="1" customWidth="1"/>
    <col min="7694" max="7694" width="10" style="1" customWidth="1"/>
    <col min="7695" max="7936" width="9.140625" style="1"/>
    <col min="7937" max="7937" width="1.85546875" style="1" customWidth="1"/>
    <col min="7938" max="7938" width="3.5703125" style="1" customWidth="1"/>
    <col min="7939" max="7939" width="8.85546875" style="1" customWidth="1"/>
    <col min="7940" max="7940" width="21" style="1" customWidth="1"/>
    <col min="7941" max="7941" width="9.140625" style="1"/>
    <col min="7942" max="7942" width="5.140625" style="1" customWidth="1"/>
    <col min="7943" max="7943" width="10.7109375" style="1" customWidth="1"/>
    <col min="7944" max="7944" width="9.5703125" style="1" customWidth="1"/>
    <col min="7945" max="7945" width="9.140625" style="1"/>
    <col min="7946" max="7946" width="13.28515625" style="1" customWidth="1"/>
    <col min="7947" max="7947" width="4.140625" style="1" customWidth="1"/>
    <col min="7948" max="7948" width="6.85546875" style="1" customWidth="1"/>
    <col min="7949" max="7949" width="27.85546875" style="1" customWidth="1"/>
    <col min="7950" max="7950" width="10" style="1" customWidth="1"/>
    <col min="7951" max="8192" width="9.140625" style="1"/>
    <col min="8193" max="8193" width="1.85546875" style="1" customWidth="1"/>
    <col min="8194" max="8194" width="3.5703125" style="1" customWidth="1"/>
    <col min="8195" max="8195" width="8.85546875" style="1" customWidth="1"/>
    <col min="8196" max="8196" width="21" style="1" customWidth="1"/>
    <col min="8197" max="8197" width="9.140625" style="1"/>
    <col min="8198" max="8198" width="5.140625" style="1" customWidth="1"/>
    <col min="8199" max="8199" width="10.7109375" style="1" customWidth="1"/>
    <col min="8200" max="8200" width="9.5703125" style="1" customWidth="1"/>
    <col min="8201" max="8201" width="9.140625" style="1"/>
    <col min="8202" max="8202" width="13.28515625" style="1" customWidth="1"/>
    <col min="8203" max="8203" width="4.140625" style="1" customWidth="1"/>
    <col min="8204" max="8204" width="6.85546875" style="1" customWidth="1"/>
    <col min="8205" max="8205" width="27.85546875" style="1" customWidth="1"/>
    <col min="8206" max="8206" width="10" style="1" customWidth="1"/>
    <col min="8207" max="8448" width="9.140625" style="1"/>
    <col min="8449" max="8449" width="1.85546875" style="1" customWidth="1"/>
    <col min="8450" max="8450" width="3.5703125" style="1" customWidth="1"/>
    <col min="8451" max="8451" width="8.85546875" style="1" customWidth="1"/>
    <col min="8452" max="8452" width="21" style="1" customWidth="1"/>
    <col min="8453" max="8453" width="9.140625" style="1"/>
    <col min="8454" max="8454" width="5.140625" style="1" customWidth="1"/>
    <col min="8455" max="8455" width="10.7109375" style="1" customWidth="1"/>
    <col min="8456" max="8456" width="9.5703125" style="1" customWidth="1"/>
    <col min="8457" max="8457" width="9.140625" style="1"/>
    <col min="8458" max="8458" width="13.28515625" style="1" customWidth="1"/>
    <col min="8459" max="8459" width="4.140625" style="1" customWidth="1"/>
    <col min="8460" max="8460" width="6.85546875" style="1" customWidth="1"/>
    <col min="8461" max="8461" width="27.85546875" style="1" customWidth="1"/>
    <col min="8462" max="8462" width="10" style="1" customWidth="1"/>
    <col min="8463" max="8704" width="9.140625" style="1"/>
    <col min="8705" max="8705" width="1.85546875" style="1" customWidth="1"/>
    <col min="8706" max="8706" width="3.5703125" style="1" customWidth="1"/>
    <col min="8707" max="8707" width="8.85546875" style="1" customWidth="1"/>
    <col min="8708" max="8708" width="21" style="1" customWidth="1"/>
    <col min="8709" max="8709" width="9.140625" style="1"/>
    <col min="8710" max="8710" width="5.140625" style="1" customWidth="1"/>
    <col min="8711" max="8711" width="10.7109375" style="1" customWidth="1"/>
    <col min="8712" max="8712" width="9.5703125" style="1" customWidth="1"/>
    <col min="8713" max="8713" width="9.140625" style="1"/>
    <col min="8714" max="8714" width="13.28515625" style="1" customWidth="1"/>
    <col min="8715" max="8715" width="4.140625" style="1" customWidth="1"/>
    <col min="8716" max="8716" width="6.85546875" style="1" customWidth="1"/>
    <col min="8717" max="8717" width="27.85546875" style="1" customWidth="1"/>
    <col min="8718" max="8718" width="10" style="1" customWidth="1"/>
    <col min="8719" max="8960" width="9.140625" style="1"/>
    <col min="8961" max="8961" width="1.85546875" style="1" customWidth="1"/>
    <col min="8962" max="8962" width="3.5703125" style="1" customWidth="1"/>
    <col min="8963" max="8963" width="8.85546875" style="1" customWidth="1"/>
    <col min="8964" max="8964" width="21" style="1" customWidth="1"/>
    <col min="8965" max="8965" width="9.140625" style="1"/>
    <col min="8966" max="8966" width="5.140625" style="1" customWidth="1"/>
    <col min="8967" max="8967" width="10.7109375" style="1" customWidth="1"/>
    <col min="8968" max="8968" width="9.5703125" style="1" customWidth="1"/>
    <col min="8969" max="8969" width="9.140625" style="1"/>
    <col min="8970" max="8970" width="13.28515625" style="1" customWidth="1"/>
    <col min="8971" max="8971" width="4.140625" style="1" customWidth="1"/>
    <col min="8972" max="8972" width="6.85546875" style="1" customWidth="1"/>
    <col min="8973" max="8973" width="27.85546875" style="1" customWidth="1"/>
    <col min="8974" max="8974" width="10" style="1" customWidth="1"/>
    <col min="8975" max="9216" width="9.140625" style="1"/>
    <col min="9217" max="9217" width="1.85546875" style="1" customWidth="1"/>
    <col min="9218" max="9218" width="3.5703125" style="1" customWidth="1"/>
    <col min="9219" max="9219" width="8.85546875" style="1" customWidth="1"/>
    <col min="9220" max="9220" width="21" style="1" customWidth="1"/>
    <col min="9221" max="9221" width="9.140625" style="1"/>
    <col min="9222" max="9222" width="5.140625" style="1" customWidth="1"/>
    <col min="9223" max="9223" width="10.7109375" style="1" customWidth="1"/>
    <col min="9224" max="9224" width="9.5703125" style="1" customWidth="1"/>
    <col min="9225" max="9225" width="9.140625" style="1"/>
    <col min="9226" max="9226" width="13.28515625" style="1" customWidth="1"/>
    <col min="9227" max="9227" width="4.140625" style="1" customWidth="1"/>
    <col min="9228" max="9228" width="6.85546875" style="1" customWidth="1"/>
    <col min="9229" max="9229" width="27.85546875" style="1" customWidth="1"/>
    <col min="9230" max="9230" width="10" style="1" customWidth="1"/>
    <col min="9231" max="9472" width="9.140625" style="1"/>
    <col min="9473" max="9473" width="1.85546875" style="1" customWidth="1"/>
    <col min="9474" max="9474" width="3.5703125" style="1" customWidth="1"/>
    <col min="9475" max="9475" width="8.85546875" style="1" customWidth="1"/>
    <col min="9476" max="9476" width="21" style="1" customWidth="1"/>
    <col min="9477" max="9477" width="9.140625" style="1"/>
    <col min="9478" max="9478" width="5.140625" style="1" customWidth="1"/>
    <col min="9479" max="9479" width="10.7109375" style="1" customWidth="1"/>
    <col min="9480" max="9480" width="9.5703125" style="1" customWidth="1"/>
    <col min="9481" max="9481" width="9.140625" style="1"/>
    <col min="9482" max="9482" width="13.28515625" style="1" customWidth="1"/>
    <col min="9483" max="9483" width="4.140625" style="1" customWidth="1"/>
    <col min="9484" max="9484" width="6.85546875" style="1" customWidth="1"/>
    <col min="9485" max="9485" width="27.85546875" style="1" customWidth="1"/>
    <col min="9486" max="9486" width="10" style="1" customWidth="1"/>
    <col min="9487" max="9728" width="9.140625" style="1"/>
    <col min="9729" max="9729" width="1.85546875" style="1" customWidth="1"/>
    <col min="9730" max="9730" width="3.5703125" style="1" customWidth="1"/>
    <col min="9731" max="9731" width="8.85546875" style="1" customWidth="1"/>
    <col min="9732" max="9732" width="21" style="1" customWidth="1"/>
    <col min="9733" max="9733" width="9.140625" style="1"/>
    <col min="9734" max="9734" width="5.140625" style="1" customWidth="1"/>
    <col min="9735" max="9735" width="10.7109375" style="1" customWidth="1"/>
    <col min="9736" max="9736" width="9.5703125" style="1" customWidth="1"/>
    <col min="9737" max="9737" width="9.140625" style="1"/>
    <col min="9738" max="9738" width="13.28515625" style="1" customWidth="1"/>
    <col min="9739" max="9739" width="4.140625" style="1" customWidth="1"/>
    <col min="9740" max="9740" width="6.85546875" style="1" customWidth="1"/>
    <col min="9741" max="9741" width="27.85546875" style="1" customWidth="1"/>
    <col min="9742" max="9742" width="10" style="1" customWidth="1"/>
    <col min="9743" max="9984" width="9.140625" style="1"/>
    <col min="9985" max="9985" width="1.85546875" style="1" customWidth="1"/>
    <col min="9986" max="9986" width="3.5703125" style="1" customWidth="1"/>
    <col min="9987" max="9987" width="8.85546875" style="1" customWidth="1"/>
    <col min="9988" max="9988" width="21" style="1" customWidth="1"/>
    <col min="9989" max="9989" width="9.140625" style="1"/>
    <col min="9990" max="9990" width="5.140625" style="1" customWidth="1"/>
    <col min="9991" max="9991" width="10.7109375" style="1" customWidth="1"/>
    <col min="9992" max="9992" width="9.5703125" style="1" customWidth="1"/>
    <col min="9993" max="9993" width="9.140625" style="1"/>
    <col min="9994" max="9994" width="13.28515625" style="1" customWidth="1"/>
    <col min="9995" max="9995" width="4.140625" style="1" customWidth="1"/>
    <col min="9996" max="9996" width="6.85546875" style="1" customWidth="1"/>
    <col min="9997" max="9997" width="27.85546875" style="1" customWidth="1"/>
    <col min="9998" max="9998" width="10" style="1" customWidth="1"/>
    <col min="9999" max="10240" width="9.140625" style="1"/>
    <col min="10241" max="10241" width="1.85546875" style="1" customWidth="1"/>
    <col min="10242" max="10242" width="3.5703125" style="1" customWidth="1"/>
    <col min="10243" max="10243" width="8.85546875" style="1" customWidth="1"/>
    <col min="10244" max="10244" width="21" style="1" customWidth="1"/>
    <col min="10245" max="10245" width="9.140625" style="1"/>
    <col min="10246" max="10246" width="5.140625" style="1" customWidth="1"/>
    <col min="10247" max="10247" width="10.7109375" style="1" customWidth="1"/>
    <col min="10248" max="10248" width="9.5703125" style="1" customWidth="1"/>
    <col min="10249" max="10249" width="9.140625" style="1"/>
    <col min="10250" max="10250" width="13.28515625" style="1" customWidth="1"/>
    <col min="10251" max="10251" width="4.140625" style="1" customWidth="1"/>
    <col min="10252" max="10252" width="6.85546875" style="1" customWidth="1"/>
    <col min="10253" max="10253" width="27.85546875" style="1" customWidth="1"/>
    <col min="10254" max="10254" width="10" style="1" customWidth="1"/>
    <col min="10255" max="10496" width="9.140625" style="1"/>
    <col min="10497" max="10497" width="1.85546875" style="1" customWidth="1"/>
    <col min="10498" max="10498" width="3.5703125" style="1" customWidth="1"/>
    <col min="10499" max="10499" width="8.85546875" style="1" customWidth="1"/>
    <col min="10500" max="10500" width="21" style="1" customWidth="1"/>
    <col min="10501" max="10501" width="9.140625" style="1"/>
    <col min="10502" max="10502" width="5.140625" style="1" customWidth="1"/>
    <col min="10503" max="10503" width="10.7109375" style="1" customWidth="1"/>
    <col min="10504" max="10504" width="9.5703125" style="1" customWidth="1"/>
    <col min="10505" max="10505" width="9.140625" style="1"/>
    <col min="10506" max="10506" width="13.28515625" style="1" customWidth="1"/>
    <col min="10507" max="10507" width="4.140625" style="1" customWidth="1"/>
    <col min="10508" max="10508" width="6.85546875" style="1" customWidth="1"/>
    <col min="10509" max="10509" width="27.85546875" style="1" customWidth="1"/>
    <col min="10510" max="10510" width="10" style="1" customWidth="1"/>
    <col min="10511" max="10752" width="9.140625" style="1"/>
    <col min="10753" max="10753" width="1.85546875" style="1" customWidth="1"/>
    <col min="10754" max="10754" width="3.5703125" style="1" customWidth="1"/>
    <col min="10755" max="10755" width="8.85546875" style="1" customWidth="1"/>
    <col min="10756" max="10756" width="21" style="1" customWidth="1"/>
    <col min="10757" max="10757" width="9.140625" style="1"/>
    <col min="10758" max="10758" width="5.140625" style="1" customWidth="1"/>
    <col min="10759" max="10759" width="10.7109375" style="1" customWidth="1"/>
    <col min="10760" max="10760" width="9.5703125" style="1" customWidth="1"/>
    <col min="10761" max="10761" width="9.140625" style="1"/>
    <col min="10762" max="10762" width="13.28515625" style="1" customWidth="1"/>
    <col min="10763" max="10763" width="4.140625" style="1" customWidth="1"/>
    <col min="10764" max="10764" width="6.85546875" style="1" customWidth="1"/>
    <col min="10765" max="10765" width="27.85546875" style="1" customWidth="1"/>
    <col min="10766" max="10766" width="10" style="1" customWidth="1"/>
    <col min="10767" max="11008" width="9.140625" style="1"/>
    <col min="11009" max="11009" width="1.85546875" style="1" customWidth="1"/>
    <col min="11010" max="11010" width="3.5703125" style="1" customWidth="1"/>
    <col min="11011" max="11011" width="8.85546875" style="1" customWidth="1"/>
    <col min="11012" max="11012" width="21" style="1" customWidth="1"/>
    <col min="11013" max="11013" width="9.140625" style="1"/>
    <col min="11014" max="11014" width="5.140625" style="1" customWidth="1"/>
    <col min="11015" max="11015" width="10.7109375" style="1" customWidth="1"/>
    <col min="11016" max="11016" width="9.5703125" style="1" customWidth="1"/>
    <col min="11017" max="11017" width="9.140625" style="1"/>
    <col min="11018" max="11018" width="13.28515625" style="1" customWidth="1"/>
    <col min="11019" max="11019" width="4.140625" style="1" customWidth="1"/>
    <col min="11020" max="11020" width="6.85546875" style="1" customWidth="1"/>
    <col min="11021" max="11021" width="27.85546875" style="1" customWidth="1"/>
    <col min="11022" max="11022" width="10" style="1" customWidth="1"/>
    <col min="11023" max="11264" width="9.140625" style="1"/>
    <col min="11265" max="11265" width="1.85546875" style="1" customWidth="1"/>
    <col min="11266" max="11266" width="3.5703125" style="1" customWidth="1"/>
    <col min="11267" max="11267" width="8.85546875" style="1" customWidth="1"/>
    <col min="11268" max="11268" width="21" style="1" customWidth="1"/>
    <col min="11269" max="11269" width="9.140625" style="1"/>
    <col min="11270" max="11270" width="5.140625" style="1" customWidth="1"/>
    <col min="11271" max="11271" width="10.7109375" style="1" customWidth="1"/>
    <col min="11272" max="11272" width="9.5703125" style="1" customWidth="1"/>
    <col min="11273" max="11273" width="9.140625" style="1"/>
    <col min="11274" max="11274" width="13.28515625" style="1" customWidth="1"/>
    <col min="11275" max="11275" width="4.140625" style="1" customWidth="1"/>
    <col min="11276" max="11276" width="6.85546875" style="1" customWidth="1"/>
    <col min="11277" max="11277" width="27.85546875" style="1" customWidth="1"/>
    <col min="11278" max="11278" width="10" style="1" customWidth="1"/>
    <col min="11279" max="11520" width="9.140625" style="1"/>
    <col min="11521" max="11521" width="1.85546875" style="1" customWidth="1"/>
    <col min="11522" max="11522" width="3.5703125" style="1" customWidth="1"/>
    <col min="11523" max="11523" width="8.85546875" style="1" customWidth="1"/>
    <col min="11524" max="11524" width="21" style="1" customWidth="1"/>
    <col min="11525" max="11525" width="9.140625" style="1"/>
    <col min="11526" max="11526" width="5.140625" style="1" customWidth="1"/>
    <col min="11527" max="11527" width="10.7109375" style="1" customWidth="1"/>
    <col min="11528" max="11528" width="9.5703125" style="1" customWidth="1"/>
    <col min="11529" max="11529" width="9.140625" style="1"/>
    <col min="11530" max="11530" width="13.28515625" style="1" customWidth="1"/>
    <col min="11531" max="11531" width="4.140625" style="1" customWidth="1"/>
    <col min="11532" max="11532" width="6.85546875" style="1" customWidth="1"/>
    <col min="11533" max="11533" width="27.85546875" style="1" customWidth="1"/>
    <col min="11534" max="11534" width="10" style="1" customWidth="1"/>
    <col min="11535" max="11776" width="9.140625" style="1"/>
    <col min="11777" max="11777" width="1.85546875" style="1" customWidth="1"/>
    <col min="11778" max="11778" width="3.5703125" style="1" customWidth="1"/>
    <col min="11779" max="11779" width="8.85546875" style="1" customWidth="1"/>
    <col min="11780" max="11780" width="21" style="1" customWidth="1"/>
    <col min="11781" max="11781" width="9.140625" style="1"/>
    <col min="11782" max="11782" width="5.140625" style="1" customWidth="1"/>
    <col min="11783" max="11783" width="10.7109375" style="1" customWidth="1"/>
    <col min="11784" max="11784" width="9.5703125" style="1" customWidth="1"/>
    <col min="11785" max="11785" width="9.140625" style="1"/>
    <col min="11786" max="11786" width="13.28515625" style="1" customWidth="1"/>
    <col min="11787" max="11787" width="4.140625" style="1" customWidth="1"/>
    <col min="11788" max="11788" width="6.85546875" style="1" customWidth="1"/>
    <col min="11789" max="11789" width="27.85546875" style="1" customWidth="1"/>
    <col min="11790" max="11790" width="10" style="1" customWidth="1"/>
    <col min="11791" max="12032" width="9.140625" style="1"/>
    <col min="12033" max="12033" width="1.85546875" style="1" customWidth="1"/>
    <col min="12034" max="12034" width="3.5703125" style="1" customWidth="1"/>
    <col min="12035" max="12035" width="8.85546875" style="1" customWidth="1"/>
    <col min="12036" max="12036" width="21" style="1" customWidth="1"/>
    <col min="12037" max="12037" width="9.140625" style="1"/>
    <col min="12038" max="12038" width="5.140625" style="1" customWidth="1"/>
    <col min="12039" max="12039" width="10.7109375" style="1" customWidth="1"/>
    <col min="12040" max="12040" width="9.5703125" style="1" customWidth="1"/>
    <col min="12041" max="12041" width="9.140625" style="1"/>
    <col min="12042" max="12042" width="13.28515625" style="1" customWidth="1"/>
    <col min="12043" max="12043" width="4.140625" style="1" customWidth="1"/>
    <col min="12044" max="12044" width="6.85546875" style="1" customWidth="1"/>
    <col min="12045" max="12045" width="27.85546875" style="1" customWidth="1"/>
    <col min="12046" max="12046" width="10" style="1" customWidth="1"/>
    <col min="12047" max="12288" width="9.140625" style="1"/>
    <col min="12289" max="12289" width="1.85546875" style="1" customWidth="1"/>
    <col min="12290" max="12290" width="3.5703125" style="1" customWidth="1"/>
    <col min="12291" max="12291" width="8.85546875" style="1" customWidth="1"/>
    <col min="12292" max="12292" width="21" style="1" customWidth="1"/>
    <col min="12293" max="12293" width="9.140625" style="1"/>
    <col min="12294" max="12294" width="5.140625" style="1" customWidth="1"/>
    <col min="12295" max="12295" width="10.7109375" style="1" customWidth="1"/>
    <col min="12296" max="12296" width="9.5703125" style="1" customWidth="1"/>
    <col min="12297" max="12297" width="9.140625" style="1"/>
    <col min="12298" max="12298" width="13.28515625" style="1" customWidth="1"/>
    <col min="12299" max="12299" width="4.140625" style="1" customWidth="1"/>
    <col min="12300" max="12300" width="6.85546875" style="1" customWidth="1"/>
    <col min="12301" max="12301" width="27.85546875" style="1" customWidth="1"/>
    <col min="12302" max="12302" width="10" style="1" customWidth="1"/>
    <col min="12303" max="12544" width="9.140625" style="1"/>
    <col min="12545" max="12545" width="1.85546875" style="1" customWidth="1"/>
    <col min="12546" max="12546" width="3.5703125" style="1" customWidth="1"/>
    <col min="12547" max="12547" width="8.85546875" style="1" customWidth="1"/>
    <col min="12548" max="12548" width="21" style="1" customWidth="1"/>
    <col min="12549" max="12549" width="9.140625" style="1"/>
    <col min="12550" max="12550" width="5.140625" style="1" customWidth="1"/>
    <col min="12551" max="12551" width="10.7109375" style="1" customWidth="1"/>
    <col min="12552" max="12552" width="9.5703125" style="1" customWidth="1"/>
    <col min="12553" max="12553" width="9.140625" style="1"/>
    <col min="12554" max="12554" width="13.28515625" style="1" customWidth="1"/>
    <col min="12555" max="12555" width="4.140625" style="1" customWidth="1"/>
    <col min="12556" max="12556" width="6.85546875" style="1" customWidth="1"/>
    <col min="12557" max="12557" width="27.85546875" style="1" customWidth="1"/>
    <col min="12558" max="12558" width="10" style="1" customWidth="1"/>
    <col min="12559" max="12800" width="9.140625" style="1"/>
    <col min="12801" max="12801" width="1.85546875" style="1" customWidth="1"/>
    <col min="12802" max="12802" width="3.5703125" style="1" customWidth="1"/>
    <col min="12803" max="12803" width="8.85546875" style="1" customWidth="1"/>
    <col min="12804" max="12804" width="21" style="1" customWidth="1"/>
    <col min="12805" max="12805" width="9.140625" style="1"/>
    <col min="12806" max="12806" width="5.140625" style="1" customWidth="1"/>
    <col min="12807" max="12807" width="10.7109375" style="1" customWidth="1"/>
    <col min="12808" max="12808" width="9.5703125" style="1" customWidth="1"/>
    <col min="12809" max="12809" width="9.140625" style="1"/>
    <col min="12810" max="12810" width="13.28515625" style="1" customWidth="1"/>
    <col min="12811" max="12811" width="4.140625" style="1" customWidth="1"/>
    <col min="12812" max="12812" width="6.85546875" style="1" customWidth="1"/>
    <col min="12813" max="12813" width="27.85546875" style="1" customWidth="1"/>
    <col min="12814" max="12814" width="10" style="1" customWidth="1"/>
    <col min="12815" max="13056" width="9.140625" style="1"/>
    <col min="13057" max="13057" width="1.85546875" style="1" customWidth="1"/>
    <col min="13058" max="13058" width="3.5703125" style="1" customWidth="1"/>
    <col min="13059" max="13059" width="8.85546875" style="1" customWidth="1"/>
    <col min="13060" max="13060" width="21" style="1" customWidth="1"/>
    <col min="13061" max="13061" width="9.140625" style="1"/>
    <col min="13062" max="13062" width="5.140625" style="1" customWidth="1"/>
    <col min="13063" max="13063" width="10.7109375" style="1" customWidth="1"/>
    <col min="13064" max="13064" width="9.5703125" style="1" customWidth="1"/>
    <col min="13065" max="13065" width="9.140625" style="1"/>
    <col min="13066" max="13066" width="13.28515625" style="1" customWidth="1"/>
    <col min="13067" max="13067" width="4.140625" style="1" customWidth="1"/>
    <col min="13068" max="13068" width="6.85546875" style="1" customWidth="1"/>
    <col min="13069" max="13069" width="27.85546875" style="1" customWidth="1"/>
    <col min="13070" max="13070" width="10" style="1" customWidth="1"/>
    <col min="13071" max="13312" width="9.140625" style="1"/>
    <col min="13313" max="13313" width="1.85546875" style="1" customWidth="1"/>
    <col min="13314" max="13314" width="3.5703125" style="1" customWidth="1"/>
    <col min="13315" max="13315" width="8.85546875" style="1" customWidth="1"/>
    <col min="13316" max="13316" width="21" style="1" customWidth="1"/>
    <col min="13317" max="13317" width="9.140625" style="1"/>
    <col min="13318" max="13318" width="5.140625" style="1" customWidth="1"/>
    <col min="13319" max="13319" width="10.7109375" style="1" customWidth="1"/>
    <col min="13320" max="13320" width="9.5703125" style="1" customWidth="1"/>
    <col min="13321" max="13321" width="9.140625" style="1"/>
    <col min="13322" max="13322" width="13.28515625" style="1" customWidth="1"/>
    <col min="13323" max="13323" width="4.140625" style="1" customWidth="1"/>
    <col min="13324" max="13324" width="6.85546875" style="1" customWidth="1"/>
    <col min="13325" max="13325" width="27.85546875" style="1" customWidth="1"/>
    <col min="13326" max="13326" width="10" style="1" customWidth="1"/>
    <col min="13327" max="13568" width="9.140625" style="1"/>
    <col min="13569" max="13569" width="1.85546875" style="1" customWidth="1"/>
    <col min="13570" max="13570" width="3.5703125" style="1" customWidth="1"/>
    <col min="13571" max="13571" width="8.85546875" style="1" customWidth="1"/>
    <col min="13572" max="13572" width="21" style="1" customWidth="1"/>
    <col min="13573" max="13573" width="9.140625" style="1"/>
    <col min="13574" max="13574" width="5.140625" style="1" customWidth="1"/>
    <col min="13575" max="13575" width="10.7109375" style="1" customWidth="1"/>
    <col min="13576" max="13576" width="9.5703125" style="1" customWidth="1"/>
    <col min="13577" max="13577" width="9.140625" style="1"/>
    <col min="13578" max="13578" width="13.28515625" style="1" customWidth="1"/>
    <col min="13579" max="13579" width="4.140625" style="1" customWidth="1"/>
    <col min="13580" max="13580" width="6.85546875" style="1" customWidth="1"/>
    <col min="13581" max="13581" width="27.85546875" style="1" customWidth="1"/>
    <col min="13582" max="13582" width="10" style="1" customWidth="1"/>
    <col min="13583" max="13824" width="9.140625" style="1"/>
    <col min="13825" max="13825" width="1.85546875" style="1" customWidth="1"/>
    <col min="13826" max="13826" width="3.5703125" style="1" customWidth="1"/>
    <col min="13827" max="13827" width="8.85546875" style="1" customWidth="1"/>
    <col min="13828" max="13828" width="21" style="1" customWidth="1"/>
    <col min="13829" max="13829" width="9.140625" style="1"/>
    <col min="13830" max="13830" width="5.140625" style="1" customWidth="1"/>
    <col min="13831" max="13831" width="10.7109375" style="1" customWidth="1"/>
    <col min="13832" max="13832" width="9.5703125" style="1" customWidth="1"/>
    <col min="13833" max="13833" width="9.140625" style="1"/>
    <col min="13834" max="13834" width="13.28515625" style="1" customWidth="1"/>
    <col min="13835" max="13835" width="4.140625" style="1" customWidth="1"/>
    <col min="13836" max="13836" width="6.85546875" style="1" customWidth="1"/>
    <col min="13837" max="13837" width="27.85546875" style="1" customWidth="1"/>
    <col min="13838" max="13838" width="10" style="1" customWidth="1"/>
    <col min="13839" max="14080" width="9.140625" style="1"/>
    <col min="14081" max="14081" width="1.85546875" style="1" customWidth="1"/>
    <col min="14082" max="14082" width="3.5703125" style="1" customWidth="1"/>
    <col min="14083" max="14083" width="8.85546875" style="1" customWidth="1"/>
    <col min="14084" max="14084" width="21" style="1" customWidth="1"/>
    <col min="14085" max="14085" width="9.140625" style="1"/>
    <col min="14086" max="14086" width="5.140625" style="1" customWidth="1"/>
    <col min="14087" max="14087" width="10.7109375" style="1" customWidth="1"/>
    <col min="14088" max="14088" width="9.5703125" style="1" customWidth="1"/>
    <col min="14089" max="14089" width="9.140625" style="1"/>
    <col min="14090" max="14090" width="13.28515625" style="1" customWidth="1"/>
    <col min="14091" max="14091" width="4.140625" style="1" customWidth="1"/>
    <col min="14092" max="14092" width="6.85546875" style="1" customWidth="1"/>
    <col min="14093" max="14093" width="27.85546875" style="1" customWidth="1"/>
    <col min="14094" max="14094" width="10" style="1" customWidth="1"/>
    <col min="14095" max="14336" width="9.140625" style="1"/>
    <col min="14337" max="14337" width="1.85546875" style="1" customWidth="1"/>
    <col min="14338" max="14338" width="3.5703125" style="1" customWidth="1"/>
    <col min="14339" max="14339" width="8.85546875" style="1" customWidth="1"/>
    <col min="14340" max="14340" width="21" style="1" customWidth="1"/>
    <col min="14341" max="14341" width="9.140625" style="1"/>
    <col min="14342" max="14342" width="5.140625" style="1" customWidth="1"/>
    <col min="14343" max="14343" width="10.7109375" style="1" customWidth="1"/>
    <col min="14344" max="14344" width="9.5703125" style="1" customWidth="1"/>
    <col min="14345" max="14345" width="9.140625" style="1"/>
    <col min="14346" max="14346" width="13.28515625" style="1" customWidth="1"/>
    <col min="14347" max="14347" width="4.140625" style="1" customWidth="1"/>
    <col min="14348" max="14348" width="6.85546875" style="1" customWidth="1"/>
    <col min="14349" max="14349" width="27.85546875" style="1" customWidth="1"/>
    <col min="14350" max="14350" width="10" style="1" customWidth="1"/>
    <col min="14351" max="14592" width="9.140625" style="1"/>
    <col min="14593" max="14593" width="1.85546875" style="1" customWidth="1"/>
    <col min="14594" max="14594" width="3.5703125" style="1" customWidth="1"/>
    <col min="14595" max="14595" width="8.85546875" style="1" customWidth="1"/>
    <col min="14596" max="14596" width="21" style="1" customWidth="1"/>
    <col min="14597" max="14597" width="9.140625" style="1"/>
    <col min="14598" max="14598" width="5.140625" style="1" customWidth="1"/>
    <col min="14599" max="14599" width="10.7109375" style="1" customWidth="1"/>
    <col min="14600" max="14600" width="9.5703125" style="1" customWidth="1"/>
    <col min="14601" max="14601" width="9.140625" style="1"/>
    <col min="14602" max="14602" width="13.28515625" style="1" customWidth="1"/>
    <col min="14603" max="14603" width="4.140625" style="1" customWidth="1"/>
    <col min="14604" max="14604" width="6.85546875" style="1" customWidth="1"/>
    <col min="14605" max="14605" width="27.85546875" style="1" customWidth="1"/>
    <col min="14606" max="14606" width="10" style="1" customWidth="1"/>
    <col min="14607" max="14848" width="9.140625" style="1"/>
    <col min="14849" max="14849" width="1.85546875" style="1" customWidth="1"/>
    <col min="14850" max="14850" width="3.5703125" style="1" customWidth="1"/>
    <col min="14851" max="14851" width="8.85546875" style="1" customWidth="1"/>
    <col min="14852" max="14852" width="21" style="1" customWidth="1"/>
    <col min="14853" max="14853" width="9.140625" style="1"/>
    <col min="14854" max="14854" width="5.140625" style="1" customWidth="1"/>
    <col min="14855" max="14855" width="10.7109375" style="1" customWidth="1"/>
    <col min="14856" max="14856" width="9.5703125" style="1" customWidth="1"/>
    <col min="14857" max="14857" width="9.140625" style="1"/>
    <col min="14858" max="14858" width="13.28515625" style="1" customWidth="1"/>
    <col min="14859" max="14859" width="4.140625" style="1" customWidth="1"/>
    <col min="14860" max="14860" width="6.85546875" style="1" customWidth="1"/>
    <col min="14861" max="14861" width="27.85546875" style="1" customWidth="1"/>
    <col min="14862" max="14862" width="10" style="1" customWidth="1"/>
    <col min="14863" max="15104" width="9.140625" style="1"/>
    <col min="15105" max="15105" width="1.85546875" style="1" customWidth="1"/>
    <col min="15106" max="15106" width="3.5703125" style="1" customWidth="1"/>
    <col min="15107" max="15107" width="8.85546875" style="1" customWidth="1"/>
    <col min="15108" max="15108" width="21" style="1" customWidth="1"/>
    <col min="15109" max="15109" width="9.140625" style="1"/>
    <col min="15110" max="15110" width="5.140625" style="1" customWidth="1"/>
    <col min="15111" max="15111" width="10.7109375" style="1" customWidth="1"/>
    <col min="15112" max="15112" width="9.5703125" style="1" customWidth="1"/>
    <col min="15113" max="15113" width="9.140625" style="1"/>
    <col min="15114" max="15114" width="13.28515625" style="1" customWidth="1"/>
    <col min="15115" max="15115" width="4.140625" style="1" customWidth="1"/>
    <col min="15116" max="15116" width="6.85546875" style="1" customWidth="1"/>
    <col min="15117" max="15117" width="27.85546875" style="1" customWidth="1"/>
    <col min="15118" max="15118" width="10" style="1" customWidth="1"/>
    <col min="15119" max="15360" width="9.140625" style="1"/>
    <col min="15361" max="15361" width="1.85546875" style="1" customWidth="1"/>
    <col min="15362" max="15362" width="3.5703125" style="1" customWidth="1"/>
    <col min="15363" max="15363" width="8.85546875" style="1" customWidth="1"/>
    <col min="15364" max="15364" width="21" style="1" customWidth="1"/>
    <col min="15365" max="15365" width="9.140625" style="1"/>
    <col min="15366" max="15366" width="5.140625" style="1" customWidth="1"/>
    <col min="15367" max="15367" width="10.7109375" style="1" customWidth="1"/>
    <col min="15368" max="15368" width="9.5703125" style="1" customWidth="1"/>
    <col min="15369" max="15369" width="9.140625" style="1"/>
    <col min="15370" max="15370" width="13.28515625" style="1" customWidth="1"/>
    <col min="15371" max="15371" width="4.140625" style="1" customWidth="1"/>
    <col min="15372" max="15372" width="6.85546875" style="1" customWidth="1"/>
    <col min="15373" max="15373" width="27.85546875" style="1" customWidth="1"/>
    <col min="15374" max="15374" width="10" style="1" customWidth="1"/>
    <col min="15375" max="15616" width="9.140625" style="1"/>
    <col min="15617" max="15617" width="1.85546875" style="1" customWidth="1"/>
    <col min="15618" max="15618" width="3.5703125" style="1" customWidth="1"/>
    <col min="15619" max="15619" width="8.85546875" style="1" customWidth="1"/>
    <col min="15620" max="15620" width="21" style="1" customWidth="1"/>
    <col min="15621" max="15621" width="9.140625" style="1"/>
    <col min="15622" max="15622" width="5.140625" style="1" customWidth="1"/>
    <col min="15623" max="15623" width="10.7109375" style="1" customWidth="1"/>
    <col min="15624" max="15624" width="9.5703125" style="1" customWidth="1"/>
    <col min="15625" max="15625" width="9.140625" style="1"/>
    <col min="15626" max="15626" width="13.28515625" style="1" customWidth="1"/>
    <col min="15627" max="15627" width="4.140625" style="1" customWidth="1"/>
    <col min="15628" max="15628" width="6.85546875" style="1" customWidth="1"/>
    <col min="15629" max="15629" width="27.85546875" style="1" customWidth="1"/>
    <col min="15630" max="15630" width="10" style="1" customWidth="1"/>
    <col min="15631" max="15872" width="9.140625" style="1"/>
    <col min="15873" max="15873" width="1.85546875" style="1" customWidth="1"/>
    <col min="15874" max="15874" width="3.5703125" style="1" customWidth="1"/>
    <col min="15875" max="15875" width="8.85546875" style="1" customWidth="1"/>
    <col min="15876" max="15876" width="21" style="1" customWidth="1"/>
    <col min="15877" max="15877" width="9.140625" style="1"/>
    <col min="15878" max="15878" width="5.140625" style="1" customWidth="1"/>
    <col min="15879" max="15879" width="10.7109375" style="1" customWidth="1"/>
    <col min="15880" max="15880" width="9.5703125" style="1" customWidth="1"/>
    <col min="15881" max="15881" width="9.140625" style="1"/>
    <col min="15882" max="15882" width="13.28515625" style="1" customWidth="1"/>
    <col min="15883" max="15883" width="4.140625" style="1" customWidth="1"/>
    <col min="15884" max="15884" width="6.85546875" style="1" customWidth="1"/>
    <col min="15885" max="15885" width="27.85546875" style="1" customWidth="1"/>
    <col min="15886" max="15886" width="10" style="1" customWidth="1"/>
    <col min="15887" max="16128" width="9.140625" style="1"/>
    <col min="16129" max="16129" width="1.85546875" style="1" customWidth="1"/>
    <col min="16130" max="16130" width="3.5703125" style="1" customWidth="1"/>
    <col min="16131" max="16131" width="8.85546875" style="1" customWidth="1"/>
    <col min="16132" max="16132" width="21" style="1" customWidth="1"/>
    <col min="16133" max="16133" width="9.140625" style="1"/>
    <col min="16134" max="16134" width="5.140625" style="1" customWidth="1"/>
    <col min="16135" max="16135" width="10.7109375" style="1" customWidth="1"/>
    <col min="16136" max="16136" width="9.5703125" style="1" customWidth="1"/>
    <col min="16137" max="16137" width="9.140625" style="1"/>
    <col min="16138" max="16138" width="13.28515625" style="1" customWidth="1"/>
    <col min="16139" max="16139" width="4.140625" style="1" customWidth="1"/>
    <col min="16140" max="16140" width="6.85546875" style="1" customWidth="1"/>
    <col min="16141" max="16141" width="27.85546875" style="1" customWidth="1"/>
    <col min="16142" max="16142" width="10" style="1" customWidth="1"/>
    <col min="16143" max="16384" width="9.140625" style="1"/>
  </cols>
  <sheetData>
    <row r="7" spans="1:13" ht="33">
      <c r="A7" s="136" t="s">
        <v>57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</row>
    <row r="11" spans="1:13" ht="21" customHeight="1">
      <c r="A11" s="137" t="s">
        <v>75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3" ht="21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</row>
    <row r="17" spans="1:13">
      <c r="D17" s="1" t="s">
        <v>66</v>
      </c>
    </row>
    <row r="18" spans="1:13">
      <c r="D18" s="1" t="s">
        <v>61</v>
      </c>
      <c r="I18" s="1" t="s">
        <v>62</v>
      </c>
    </row>
    <row r="19" spans="1:13">
      <c r="D19" s="2"/>
    </row>
    <row r="20" spans="1:13">
      <c r="C20" s="3"/>
      <c r="D20" s="2"/>
    </row>
    <row r="31" spans="1:13" ht="18" customHeight="1">
      <c r="A31" s="133" t="s">
        <v>3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</row>
    <row r="32" spans="1:13" ht="19.5">
      <c r="G32" s="4"/>
    </row>
    <row r="33" spans="1:256" ht="40.5" customHeight="1">
      <c r="B33" s="141" t="s">
        <v>4</v>
      </c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8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spans="1:256" ht="35.25" customHeight="1">
      <c r="A34" s="6"/>
      <c r="B34" s="142" t="s">
        <v>74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6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</row>
    <row r="35" spans="1:256">
      <c r="A35" s="6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</row>
    <row r="36" spans="1:256">
      <c r="B36" s="143" t="s">
        <v>5</v>
      </c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3"/>
    </row>
    <row r="37" spans="1:256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56">
      <c r="B38" s="134" t="s">
        <v>6</v>
      </c>
      <c r="C38" s="134"/>
      <c r="D38" s="134"/>
      <c r="E38" s="134"/>
      <c r="F38" s="134"/>
      <c r="G38" s="134"/>
      <c r="H38" s="9"/>
      <c r="I38" s="3"/>
      <c r="J38" s="3"/>
      <c r="K38" s="3"/>
      <c r="L38" s="3"/>
      <c r="M38" s="3"/>
    </row>
    <row r="39" spans="1:256">
      <c r="B39" s="135" t="s">
        <v>7</v>
      </c>
      <c r="C39" s="135"/>
      <c r="D39" s="135"/>
      <c r="E39" s="135"/>
      <c r="F39" s="135"/>
      <c r="G39" s="135"/>
      <c r="H39" s="10">
        <v>0.1</v>
      </c>
      <c r="I39" s="3"/>
      <c r="J39" s="3"/>
      <c r="K39" s="3"/>
      <c r="L39" s="3"/>
      <c r="M39" s="3"/>
    </row>
    <row r="40" spans="1:256">
      <c r="B40" s="135" t="s">
        <v>8</v>
      </c>
      <c r="C40" s="135"/>
      <c r="D40" s="135"/>
      <c r="E40" s="135"/>
      <c r="F40" s="135"/>
      <c r="G40" s="135"/>
      <c r="H40" s="12">
        <v>0.14499999999999999</v>
      </c>
      <c r="I40" s="3"/>
      <c r="J40" s="3"/>
      <c r="K40" s="3"/>
      <c r="L40" s="3"/>
      <c r="M40" s="3"/>
    </row>
    <row r="41" spans="1:256">
      <c r="B41" s="135" t="s">
        <v>9</v>
      </c>
      <c r="C41" s="135"/>
      <c r="D41" s="135"/>
      <c r="E41" s="135"/>
      <c r="F41" s="135"/>
      <c r="G41" s="135"/>
      <c r="H41" s="10">
        <v>0.08</v>
      </c>
      <c r="I41" s="3"/>
      <c r="J41" s="3"/>
      <c r="K41" s="3"/>
      <c r="L41" s="3"/>
      <c r="M41" s="3"/>
    </row>
    <row r="42" spans="1:256">
      <c r="B42" s="135" t="s">
        <v>10</v>
      </c>
      <c r="C42" s="135"/>
      <c r="D42" s="135"/>
      <c r="E42" s="135"/>
      <c r="F42" s="135"/>
      <c r="G42" s="135"/>
      <c r="H42" s="10">
        <v>0.12</v>
      </c>
      <c r="I42" s="3"/>
      <c r="J42" s="3"/>
      <c r="K42" s="3"/>
      <c r="L42" s="3"/>
      <c r="M42" s="3"/>
    </row>
    <row r="43" spans="1:256">
      <c r="B43" s="135" t="s">
        <v>11</v>
      </c>
      <c r="C43" s="135"/>
      <c r="D43" s="135"/>
      <c r="E43" s="135"/>
      <c r="F43" s="135"/>
      <c r="G43" s="135"/>
      <c r="H43" s="10">
        <v>0.12</v>
      </c>
      <c r="I43" s="3"/>
      <c r="J43" s="3"/>
      <c r="K43" s="3"/>
      <c r="L43" s="3"/>
      <c r="M43" s="3"/>
    </row>
    <row r="44" spans="1:256">
      <c r="B44" s="135" t="s">
        <v>12</v>
      </c>
      <c r="C44" s="135"/>
      <c r="D44" s="135"/>
      <c r="E44" s="135"/>
      <c r="F44" s="135"/>
      <c r="G44" s="135"/>
      <c r="H44" s="10">
        <v>0.65</v>
      </c>
      <c r="I44" s="3"/>
      <c r="J44" s="3"/>
      <c r="K44" s="3"/>
      <c r="L44" s="3"/>
      <c r="M44" s="3"/>
    </row>
    <row r="45" spans="1:256">
      <c r="B45" s="135" t="s">
        <v>13</v>
      </c>
      <c r="C45" s="135"/>
      <c r="D45" s="135"/>
      <c r="E45" s="135"/>
      <c r="F45" s="135"/>
      <c r="G45" s="135"/>
      <c r="H45" s="10">
        <v>0.68</v>
      </c>
      <c r="I45" s="3"/>
      <c r="J45" s="3"/>
      <c r="K45" s="3"/>
      <c r="L45" s="3"/>
      <c r="M45" s="3"/>
    </row>
    <row r="46" spans="1:256" ht="33.75" customHeight="1">
      <c r="B46" s="144" t="s">
        <v>14</v>
      </c>
      <c r="C46" s="144"/>
      <c r="D46" s="144"/>
      <c r="E46" s="144"/>
      <c r="F46" s="144"/>
      <c r="G46" s="144"/>
      <c r="H46" s="10">
        <v>0.72</v>
      </c>
      <c r="I46" s="3"/>
      <c r="J46" s="3"/>
      <c r="K46" s="3"/>
      <c r="L46" s="3"/>
      <c r="M46" s="3"/>
    </row>
    <row r="47" spans="1:256">
      <c r="B47" s="3"/>
      <c r="C47" s="3"/>
      <c r="D47" s="3"/>
      <c r="E47" s="3"/>
      <c r="F47" s="3"/>
      <c r="G47" s="3"/>
      <c r="H47" s="11"/>
      <c r="I47" s="3"/>
      <c r="J47" s="3"/>
      <c r="K47" s="3"/>
      <c r="L47" s="3"/>
      <c r="M47" s="3"/>
    </row>
    <row r="48" spans="1:256">
      <c r="B48" s="134" t="s">
        <v>15</v>
      </c>
      <c r="C48" s="134"/>
      <c r="D48" s="134"/>
      <c r="E48" s="134"/>
      <c r="F48" s="134"/>
      <c r="G48" s="134"/>
      <c r="H48" s="10">
        <v>0.03</v>
      </c>
      <c r="I48" s="3"/>
      <c r="J48" s="3"/>
      <c r="K48" s="3"/>
      <c r="L48" s="3"/>
      <c r="M48" s="3"/>
    </row>
    <row r="49" spans="1:256">
      <c r="B49" s="134" t="s">
        <v>16</v>
      </c>
      <c r="C49" s="134"/>
      <c r="D49" s="134"/>
      <c r="E49" s="134"/>
      <c r="F49" s="134"/>
      <c r="G49" s="134"/>
      <c r="H49" s="10">
        <v>0.18</v>
      </c>
      <c r="I49" s="3"/>
      <c r="J49" s="3"/>
      <c r="K49" s="3"/>
      <c r="L49" s="3"/>
      <c r="M49" s="3"/>
    </row>
    <row r="50" spans="1:256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256" ht="36" customHeight="1">
      <c r="B51" s="139" t="s">
        <v>17</v>
      </c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4"/>
    </row>
    <row r="52" spans="1:256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256" ht="16.5" customHeight="1">
      <c r="A53" s="7"/>
      <c r="B53" s="140" t="s">
        <v>18</v>
      </c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5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</row>
  </sheetData>
  <mergeCells count="20">
    <mergeCell ref="B51:L51"/>
    <mergeCell ref="B53:L53"/>
    <mergeCell ref="B33:L33"/>
    <mergeCell ref="B34:L34"/>
    <mergeCell ref="B36:L36"/>
    <mergeCell ref="B43:G43"/>
    <mergeCell ref="B46:G46"/>
    <mergeCell ref="B44:G44"/>
    <mergeCell ref="B45:G45"/>
    <mergeCell ref="B48:G48"/>
    <mergeCell ref="B49:G49"/>
    <mergeCell ref="B40:G40"/>
    <mergeCell ref="B41:G41"/>
    <mergeCell ref="B42:G42"/>
    <mergeCell ref="A31:M31"/>
    <mergeCell ref="B38:G38"/>
    <mergeCell ref="B39:G39"/>
    <mergeCell ref="A7:M7"/>
    <mergeCell ref="A11:M11"/>
    <mergeCell ref="A12:M12"/>
  </mergeCells>
  <printOptions horizontalCentered="1"/>
  <pageMargins left="0.31496062992125984" right="0.11811023622047245" top="0.35433070866141736" bottom="0.35433070866141736" header="0.31496062992125984" footer="0.31496062992125984"/>
  <pageSetup paperSize="9" scale="88" fitToHeight="0" orientation="landscape" r:id="rId1"/>
  <headerFooter alignWithMargins="0">
    <oddFooter>Page &amp;P</oddFooter>
  </headerFooter>
  <rowBreaks count="1" manualBreakCount="1">
    <brk id="2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D13E-6A2D-4182-871A-0E03963E6317}">
  <dimension ref="A1:L64"/>
  <sheetViews>
    <sheetView tabSelected="1" view="pageBreakPreview" zoomScale="110" zoomScaleNormal="85" zoomScaleSheetLayoutView="110" workbookViewId="0">
      <selection activeCell="M26" sqref="M26"/>
    </sheetView>
  </sheetViews>
  <sheetFormatPr defaultRowHeight="15.75"/>
  <cols>
    <col min="1" max="1" width="6.85546875" style="57" customWidth="1"/>
    <col min="2" max="2" width="11.28515625" style="57" customWidth="1"/>
    <col min="3" max="3" width="62.28515625" style="57" customWidth="1"/>
    <col min="4" max="4" width="6" style="57" customWidth="1"/>
    <col min="5" max="5" width="14.28515625" style="76" customWidth="1"/>
    <col min="6" max="6" width="12.42578125" style="76" customWidth="1"/>
    <col min="7" max="7" width="12.5703125" style="77" customWidth="1"/>
    <col min="8" max="8" width="13.42578125" style="73" customWidth="1"/>
    <col min="9" max="9" width="15.28515625" style="57" customWidth="1"/>
    <col min="10" max="10" width="11" style="57" customWidth="1"/>
    <col min="11" max="255" width="9.140625" style="57"/>
    <col min="256" max="256" width="3.42578125" style="57" customWidth="1"/>
    <col min="257" max="257" width="7.7109375" style="57" customWidth="1"/>
    <col min="258" max="258" width="52.28515625" style="57" customWidth="1"/>
    <col min="259" max="259" width="14.28515625" style="57" customWidth="1"/>
    <col min="260" max="260" width="12.42578125" style="57" customWidth="1"/>
    <col min="261" max="261" width="16.42578125" style="57" customWidth="1"/>
    <col min="262" max="262" width="13.42578125" style="57" customWidth="1"/>
    <col min="263" max="263" width="14.85546875" style="57" customWidth="1"/>
    <col min="264" max="264" width="11.140625" style="57" customWidth="1"/>
    <col min="265" max="265" width="13.42578125" style="57" bestFit="1" customWidth="1"/>
    <col min="266" max="266" width="10.28515625" style="57" bestFit="1" customWidth="1"/>
    <col min="267" max="511" width="9.140625" style="57"/>
    <col min="512" max="512" width="3.42578125" style="57" customWidth="1"/>
    <col min="513" max="513" width="7.7109375" style="57" customWidth="1"/>
    <col min="514" max="514" width="52.28515625" style="57" customWidth="1"/>
    <col min="515" max="515" width="14.28515625" style="57" customWidth="1"/>
    <col min="516" max="516" width="12.42578125" style="57" customWidth="1"/>
    <col min="517" max="517" width="16.42578125" style="57" customWidth="1"/>
    <col min="518" max="518" width="13.42578125" style="57" customWidth="1"/>
    <col min="519" max="519" width="14.85546875" style="57" customWidth="1"/>
    <col min="520" max="520" width="11.140625" style="57" customWidth="1"/>
    <col min="521" max="521" width="13.42578125" style="57" bestFit="1" customWidth="1"/>
    <col min="522" max="522" width="10.28515625" style="57" bestFit="1" customWidth="1"/>
    <col min="523" max="767" width="9.140625" style="57"/>
    <col min="768" max="768" width="3.42578125" style="57" customWidth="1"/>
    <col min="769" max="769" width="7.7109375" style="57" customWidth="1"/>
    <col min="770" max="770" width="52.28515625" style="57" customWidth="1"/>
    <col min="771" max="771" width="14.28515625" style="57" customWidth="1"/>
    <col min="772" max="772" width="12.42578125" style="57" customWidth="1"/>
    <col min="773" max="773" width="16.42578125" style="57" customWidth="1"/>
    <col min="774" max="774" width="13.42578125" style="57" customWidth="1"/>
    <col min="775" max="775" width="14.85546875" style="57" customWidth="1"/>
    <col min="776" max="776" width="11.140625" style="57" customWidth="1"/>
    <col min="777" max="777" width="13.42578125" style="57" bestFit="1" customWidth="1"/>
    <col min="778" max="778" width="10.28515625" style="57" bestFit="1" customWidth="1"/>
    <col min="779" max="1023" width="9.140625" style="57"/>
    <col min="1024" max="1024" width="3.42578125" style="57" customWidth="1"/>
    <col min="1025" max="1025" width="7.7109375" style="57" customWidth="1"/>
    <col min="1026" max="1026" width="52.28515625" style="57" customWidth="1"/>
    <col min="1027" max="1027" width="14.28515625" style="57" customWidth="1"/>
    <col min="1028" max="1028" width="12.42578125" style="57" customWidth="1"/>
    <col min="1029" max="1029" width="16.42578125" style="57" customWidth="1"/>
    <col min="1030" max="1030" width="13.42578125" style="57" customWidth="1"/>
    <col min="1031" max="1031" width="14.85546875" style="57" customWidth="1"/>
    <col min="1032" max="1032" width="11.140625" style="57" customWidth="1"/>
    <col min="1033" max="1033" width="13.42578125" style="57" bestFit="1" customWidth="1"/>
    <col min="1034" max="1034" width="10.28515625" style="57" bestFit="1" customWidth="1"/>
    <col min="1035" max="1279" width="9.140625" style="57"/>
    <col min="1280" max="1280" width="3.42578125" style="57" customWidth="1"/>
    <col min="1281" max="1281" width="7.7109375" style="57" customWidth="1"/>
    <col min="1282" max="1282" width="52.28515625" style="57" customWidth="1"/>
    <col min="1283" max="1283" width="14.28515625" style="57" customWidth="1"/>
    <col min="1284" max="1284" width="12.42578125" style="57" customWidth="1"/>
    <col min="1285" max="1285" width="16.42578125" style="57" customWidth="1"/>
    <col min="1286" max="1286" width="13.42578125" style="57" customWidth="1"/>
    <col min="1287" max="1287" width="14.85546875" style="57" customWidth="1"/>
    <col min="1288" max="1288" width="11.140625" style="57" customWidth="1"/>
    <col min="1289" max="1289" width="13.42578125" style="57" bestFit="1" customWidth="1"/>
    <col min="1290" max="1290" width="10.28515625" style="57" bestFit="1" customWidth="1"/>
    <col min="1291" max="1535" width="9.140625" style="57"/>
    <col min="1536" max="1536" width="3.42578125" style="57" customWidth="1"/>
    <col min="1537" max="1537" width="7.7109375" style="57" customWidth="1"/>
    <col min="1538" max="1538" width="52.28515625" style="57" customWidth="1"/>
    <col min="1539" max="1539" width="14.28515625" style="57" customWidth="1"/>
    <col min="1540" max="1540" width="12.42578125" style="57" customWidth="1"/>
    <col min="1541" max="1541" width="16.42578125" style="57" customWidth="1"/>
    <col min="1542" max="1542" width="13.42578125" style="57" customWidth="1"/>
    <col min="1543" max="1543" width="14.85546875" style="57" customWidth="1"/>
    <col min="1544" max="1544" width="11.140625" style="57" customWidth="1"/>
    <col min="1545" max="1545" width="13.42578125" style="57" bestFit="1" customWidth="1"/>
    <col min="1546" max="1546" width="10.28515625" style="57" bestFit="1" customWidth="1"/>
    <col min="1547" max="1791" width="9.140625" style="57"/>
    <col min="1792" max="1792" width="3.42578125" style="57" customWidth="1"/>
    <col min="1793" max="1793" width="7.7109375" style="57" customWidth="1"/>
    <col min="1794" max="1794" width="52.28515625" style="57" customWidth="1"/>
    <col min="1795" max="1795" width="14.28515625" style="57" customWidth="1"/>
    <col min="1796" max="1796" width="12.42578125" style="57" customWidth="1"/>
    <col min="1797" max="1797" width="16.42578125" style="57" customWidth="1"/>
    <col min="1798" max="1798" width="13.42578125" style="57" customWidth="1"/>
    <col min="1799" max="1799" width="14.85546875" style="57" customWidth="1"/>
    <col min="1800" max="1800" width="11.140625" style="57" customWidth="1"/>
    <col min="1801" max="1801" width="13.42578125" style="57" bestFit="1" customWidth="1"/>
    <col min="1802" max="1802" width="10.28515625" style="57" bestFit="1" customWidth="1"/>
    <col min="1803" max="2047" width="9.140625" style="57"/>
    <col min="2048" max="2048" width="3.42578125" style="57" customWidth="1"/>
    <col min="2049" max="2049" width="7.7109375" style="57" customWidth="1"/>
    <col min="2050" max="2050" width="52.28515625" style="57" customWidth="1"/>
    <col min="2051" max="2051" width="14.28515625" style="57" customWidth="1"/>
    <col min="2052" max="2052" width="12.42578125" style="57" customWidth="1"/>
    <col min="2053" max="2053" width="16.42578125" style="57" customWidth="1"/>
    <col min="2054" max="2054" width="13.42578125" style="57" customWidth="1"/>
    <col min="2055" max="2055" width="14.85546875" style="57" customWidth="1"/>
    <col min="2056" max="2056" width="11.140625" style="57" customWidth="1"/>
    <col min="2057" max="2057" width="13.42578125" style="57" bestFit="1" customWidth="1"/>
    <col min="2058" max="2058" width="10.28515625" style="57" bestFit="1" customWidth="1"/>
    <col min="2059" max="2303" width="9.140625" style="57"/>
    <col min="2304" max="2304" width="3.42578125" style="57" customWidth="1"/>
    <col min="2305" max="2305" width="7.7109375" style="57" customWidth="1"/>
    <col min="2306" max="2306" width="52.28515625" style="57" customWidth="1"/>
    <col min="2307" max="2307" width="14.28515625" style="57" customWidth="1"/>
    <col min="2308" max="2308" width="12.42578125" style="57" customWidth="1"/>
    <col min="2309" max="2309" width="16.42578125" style="57" customWidth="1"/>
    <col min="2310" max="2310" width="13.42578125" style="57" customWidth="1"/>
    <col min="2311" max="2311" width="14.85546875" style="57" customWidth="1"/>
    <col min="2312" max="2312" width="11.140625" style="57" customWidth="1"/>
    <col min="2313" max="2313" width="13.42578125" style="57" bestFit="1" customWidth="1"/>
    <col min="2314" max="2314" width="10.28515625" style="57" bestFit="1" customWidth="1"/>
    <col min="2315" max="2559" width="9.140625" style="57"/>
    <col min="2560" max="2560" width="3.42578125" style="57" customWidth="1"/>
    <col min="2561" max="2561" width="7.7109375" style="57" customWidth="1"/>
    <col min="2562" max="2562" width="52.28515625" style="57" customWidth="1"/>
    <col min="2563" max="2563" width="14.28515625" style="57" customWidth="1"/>
    <col min="2564" max="2564" width="12.42578125" style="57" customWidth="1"/>
    <col min="2565" max="2565" width="16.42578125" style="57" customWidth="1"/>
    <col min="2566" max="2566" width="13.42578125" style="57" customWidth="1"/>
    <col min="2567" max="2567" width="14.85546875" style="57" customWidth="1"/>
    <col min="2568" max="2568" width="11.140625" style="57" customWidth="1"/>
    <col min="2569" max="2569" width="13.42578125" style="57" bestFit="1" customWidth="1"/>
    <col min="2570" max="2570" width="10.28515625" style="57" bestFit="1" customWidth="1"/>
    <col min="2571" max="2815" width="9.140625" style="57"/>
    <col min="2816" max="2816" width="3.42578125" style="57" customWidth="1"/>
    <col min="2817" max="2817" width="7.7109375" style="57" customWidth="1"/>
    <col min="2818" max="2818" width="52.28515625" style="57" customWidth="1"/>
    <col min="2819" max="2819" width="14.28515625" style="57" customWidth="1"/>
    <col min="2820" max="2820" width="12.42578125" style="57" customWidth="1"/>
    <col min="2821" max="2821" width="16.42578125" style="57" customWidth="1"/>
    <col min="2822" max="2822" width="13.42578125" style="57" customWidth="1"/>
    <col min="2823" max="2823" width="14.85546875" style="57" customWidth="1"/>
    <col min="2824" max="2824" width="11.140625" style="57" customWidth="1"/>
    <col min="2825" max="2825" width="13.42578125" style="57" bestFit="1" customWidth="1"/>
    <col min="2826" max="2826" width="10.28515625" style="57" bestFit="1" customWidth="1"/>
    <col min="2827" max="3071" width="9.140625" style="57"/>
    <col min="3072" max="3072" width="3.42578125" style="57" customWidth="1"/>
    <col min="3073" max="3073" width="7.7109375" style="57" customWidth="1"/>
    <col min="3074" max="3074" width="52.28515625" style="57" customWidth="1"/>
    <col min="3075" max="3075" width="14.28515625" style="57" customWidth="1"/>
    <col min="3076" max="3076" width="12.42578125" style="57" customWidth="1"/>
    <col min="3077" max="3077" width="16.42578125" style="57" customWidth="1"/>
    <col min="3078" max="3078" width="13.42578125" style="57" customWidth="1"/>
    <col min="3079" max="3079" width="14.85546875" style="57" customWidth="1"/>
    <col min="3080" max="3080" width="11.140625" style="57" customWidth="1"/>
    <col min="3081" max="3081" width="13.42578125" style="57" bestFit="1" customWidth="1"/>
    <col min="3082" max="3082" width="10.28515625" style="57" bestFit="1" customWidth="1"/>
    <col min="3083" max="3327" width="9.140625" style="57"/>
    <col min="3328" max="3328" width="3.42578125" style="57" customWidth="1"/>
    <col min="3329" max="3329" width="7.7109375" style="57" customWidth="1"/>
    <col min="3330" max="3330" width="52.28515625" style="57" customWidth="1"/>
    <col min="3331" max="3331" width="14.28515625" style="57" customWidth="1"/>
    <col min="3332" max="3332" width="12.42578125" style="57" customWidth="1"/>
    <col min="3333" max="3333" width="16.42578125" style="57" customWidth="1"/>
    <col min="3334" max="3334" width="13.42578125" style="57" customWidth="1"/>
    <col min="3335" max="3335" width="14.85546875" style="57" customWidth="1"/>
    <col min="3336" max="3336" width="11.140625" style="57" customWidth="1"/>
    <col min="3337" max="3337" width="13.42578125" style="57" bestFit="1" customWidth="1"/>
    <col min="3338" max="3338" width="10.28515625" style="57" bestFit="1" customWidth="1"/>
    <col min="3339" max="3583" width="9.140625" style="57"/>
    <col min="3584" max="3584" width="3.42578125" style="57" customWidth="1"/>
    <col min="3585" max="3585" width="7.7109375" style="57" customWidth="1"/>
    <col min="3586" max="3586" width="52.28515625" style="57" customWidth="1"/>
    <col min="3587" max="3587" width="14.28515625" style="57" customWidth="1"/>
    <col min="3588" max="3588" width="12.42578125" style="57" customWidth="1"/>
    <col min="3589" max="3589" width="16.42578125" style="57" customWidth="1"/>
    <col min="3590" max="3590" width="13.42578125" style="57" customWidth="1"/>
    <col min="3591" max="3591" width="14.85546875" style="57" customWidth="1"/>
    <col min="3592" max="3592" width="11.140625" style="57" customWidth="1"/>
    <col min="3593" max="3593" width="13.42578125" style="57" bestFit="1" customWidth="1"/>
    <col min="3594" max="3594" width="10.28515625" style="57" bestFit="1" customWidth="1"/>
    <col min="3595" max="3839" width="9.140625" style="57"/>
    <col min="3840" max="3840" width="3.42578125" style="57" customWidth="1"/>
    <col min="3841" max="3841" width="7.7109375" style="57" customWidth="1"/>
    <col min="3842" max="3842" width="52.28515625" style="57" customWidth="1"/>
    <col min="3843" max="3843" width="14.28515625" style="57" customWidth="1"/>
    <col min="3844" max="3844" width="12.42578125" style="57" customWidth="1"/>
    <col min="3845" max="3845" width="16.42578125" style="57" customWidth="1"/>
    <col min="3846" max="3846" width="13.42578125" style="57" customWidth="1"/>
    <col min="3847" max="3847" width="14.85546875" style="57" customWidth="1"/>
    <col min="3848" max="3848" width="11.140625" style="57" customWidth="1"/>
    <col min="3849" max="3849" width="13.42578125" style="57" bestFit="1" customWidth="1"/>
    <col min="3850" max="3850" width="10.28515625" style="57" bestFit="1" customWidth="1"/>
    <col min="3851" max="4095" width="9.140625" style="57"/>
    <col min="4096" max="4096" width="3.42578125" style="57" customWidth="1"/>
    <col min="4097" max="4097" width="7.7109375" style="57" customWidth="1"/>
    <col min="4098" max="4098" width="52.28515625" style="57" customWidth="1"/>
    <col min="4099" max="4099" width="14.28515625" style="57" customWidth="1"/>
    <col min="4100" max="4100" width="12.42578125" style="57" customWidth="1"/>
    <col min="4101" max="4101" width="16.42578125" style="57" customWidth="1"/>
    <col min="4102" max="4102" width="13.42578125" style="57" customWidth="1"/>
    <col min="4103" max="4103" width="14.85546875" style="57" customWidth="1"/>
    <col min="4104" max="4104" width="11.140625" style="57" customWidth="1"/>
    <col min="4105" max="4105" width="13.42578125" style="57" bestFit="1" customWidth="1"/>
    <col min="4106" max="4106" width="10.28515625" style="57" bestFit="1" customWidth="1"/>
    <col min="4107" max="4351" width="9.140625" style="57"/>
    <col min="4352" max="4352" width="3.42578125" style="57" customWidth="1"/>
    <col min="4353" max="4353" width="7.7109375" style="57" customWidth="1"/>
    <col min="4354" max="4354" width="52.28515625" style="57" customWidth="1"/>
    <col min="4355" max="4355" width="14.28515625" style="57" customWidth="1"/>
    <col min="4356" max="4356" width="12.42578125" style="57" customWidth="1"/>
    <col min="4357" max="4357" width="16.42578125" style="57" customWidth="1"/>
    <col min="4358" max="4358" width="13.42578125" style="57" customWidth="1"/>
    <col min="4359" max="4359" width="14.85546875" style="57" customWidth="1"/>
    <col min="4360" max="4360" width="11.140625" style="57" customWidth="1"/>
    <col min="4361" max="4361" width="13.42578125" style="57" bestFit="1" customWidth="1"/>
    <col min="4362" max="4362" width="10.28515625" style="57" bestFit="1" customWidth="1"/>
    <col min="4363" max="4607" width="9.140625" style="57"/>
    <col min="4608" max="4608" width="3.42578125" style="57" customWidth="1"/>
    <col min="4609" max="4609" width="7.7109375" style="57" customWidth="1"/>
    <col min="4610" max="4610" width="52.28515625" style="57" customWidth="1"/>
    <col min="4611" max="4611" width="14.28515625" style="57" customWidth="1"/>
    <col min="4612" max="4612" width="12.42578125" style="57" customWidth="1"/>
    <col min="4613" max="4613" width="16.42578125" style="57" customWidth="1"/>
    <col min="4614" max="4614" width="13.42578125" style="57" customWidth="1"/>
    <col min="4615" max="4615" width="14.85546875" style="57" customWidth="1"/>
    <col min="4616" max="4616" width="11.140625" style="57" customWidth="1"/>
    <col min="4617" max="4617" width="13.42578125" style="57" bestFit="1" customWidth="1"/>
    <col min="4618" max="4618" width="10.28515625" style="57" bestFit="1" customWidth="1"/>
    <col min="4619" max="4863" width="9.140625" style="57"/>
    <col min="4864" max="4864" width="3.42578125" style="57" customWidth="1"/>
    <col min="4865" max="4865" width="7.7109375" style="57" customWidth="1"/>
    <col min="4866" max="4866" width="52.28515625" style="57" customWidth="1"/>
    <col min="4867" max="4867" width="14.28515625" style="57" customWidth="1"/>
    <col min="4868" max="4868" width="12.42578125" style="57" customWidth="1"/>
    <col min="4869" max="4869" width="16.42578125" style="57" customWidth="1"/>
    <col min="4870" max="4870" width="13.42578125" style="57" customWidth="1"/>
    <col min="4871" max="4871" width="14.85546875" style="57" customWidth="1"/>
    <col min="4872" max="4872" width="11.140625" style="57" customWidth="1"/>
    <col min="4873" max="4873" width="13.42578125" style="57" bestFit="1" customWidth="1"/>
    <col min="4874" max="4874" width="10.28515625" style="57" bestFit="1" customWidth="1"/>
    <col min="4875" max="5119" width="9.140625" style="57"/>
    <col min="5120" max="5120" width="3.42578125" style="57" customWidth="1"/>
    <col min="5121" max="5121" width="7.7109375" style="57" customWidth="1"/>
    <col min="5122" max="5122" width="52.28515625" style="57" customWidth="1"/>
    <col min="5123" max="5123" width="14.28515625" style="57" customWidth="1"/>
    <col min="5124" max="5124" width="12.42578125" style="57" customWidth="1"/>
    <col min="5125" max="5125" width="16.42578125" style="57" customWidth="1"/>
    <col min="5126" max="5126" width="13.42578125" style="57" customWidth="1"/>
    <col min="5127" max="5127" width="14.85546875" style="57" customWidth="1"/>
    <col min="5128" max="5128" width="11.140625" style="57" customWidth="1"/>
    <col min="5129" max="5129" width="13.42578125" style="57" bestFit="1" customWidth="1"/>
    <col min="5130" max="5130" width="10.28515625" style="57" bestFit="1" customWidth="1"/>
    <col min="5131" max="5375" width="9.140625" style="57"/>
    <col min="5376" max="5376" width="3.42578125" style="57" customWidth="1"/>
    <col min="5377" max="5377" width="7.7109375" style="57" customWidth="1"/>
    <col min="5378" max="5378" width="52.28515625" style="57" customWidth="1"/>
    <col min="5379" max="5379" width="14.28515625" style="57" customWidth="1"/>
    <col min="5380" max="5380" width="12.42578125" style="57" customWidth="1"/>
    <col min="5381" max="5381" width="16.42578125" style="57" customWidth="1"/>
    <col min="5382" max="5382" width="13.42578125" style="57" customWidth="1"/>
    <col min="5383" max="5383" width="14.85546875" style="57" customWidth="1"/>
    <col min="5384" max="5384" width="11.140625" style="57" customWidth="1"/>
    <col min="5385" max="5385" width="13.42578125" style="57" bestFit="1" customWidth="1"/>
    <col min="5386" max="5386" width="10.28515625" style="57" bestFit="1" customWidth="1"/>
    <col min="5387" max="5631" width="9.140625" style="57"/>
    <col min="5632" max="5632" width="3.42578125" style="57" customWidth="1"/>
    <col min="5633" max="5633" width="7.7109375" style="57" customWidth="1"/>
    <col min="5634" max="5634" width="52.28515625" style="57" customWidth="1"/>
    <col min="5635" max="5635" width="14.28515625" style="57" customWidth="1"/>
    <col min="5636" max="5636" width="12.42578125" style="57" customWidth="1"/>
    <col min="5637" max="5637" width="16.42578125" style="57" customWidth="1"/>
    <col min="5638" max="5638" width="13.42578125" style="57" customWidth="1"/>
    <col min="5639" max="5639" width="14.85546875" style="57" customWidth="1"/>
    <col min="5640" max="5640" width="11.140625" style="57" customWidth="1"/>
    <col min="5641" max="5641" width="13.42578125" style="57" bestFit="1" customWidth="1"/>
    <col min="5642" max="5642" width="10.28515625" style="57" bestFit="1" customWidth="1"/>
    <col min="5643" max="5887" width="9.140625" style="57"/>
    <col min="5888" max="5888" width="3.42578125" style="57" customWidth="1"/>
    <col min="5889" max="5889" width="7.7109375" style="57" customWidth="1"/>
    <col min="5890" max="5890" width="52.28515625" style="57" customWidth="1"/>
    <col min="5891" max="5891" width="14.28515625" style="57" customWidth="1"/>
    <col min="5892" max="5892" width="12.42578125" style="57" customWidth="1"/>
    <col min="5893" max="5893" width="16.42578125" style="57" customWidth="1"/>
    <col min="5894" max="5894" width="13.42578125" style="57" customWidth="1"/>
    <col min="5895" max="5895" width="14.85546875" style="57" customWidth="1"/>
    <col min="5896" max="5896" width="11.140625" style="57" customWidth="1"/>
    <col min="5897" max="5897" width="13.42578125" style="57" bestFit="1" customWidth="1"/>
    <col min="5898" max="5898" width="10.28515625" style="57" bestFit="1" customWidth="1"/>
    <col min="5899" max="6143" width="9.140625" style="57"/>
    <col min="6144" max="6144" width="3.42578125" style="57" customWidth="1"/>
    <col min="6145" max="6145" width="7.7109375" style="57" customWidth="1"/>
    <col min="6146" max="6146" width="52.28515625" style="57" customWidth="1"/>
    <col min="6147" max="6147" width="14.28515625" style="57" customWidth="1"/>
    <col min="6148" max="6148" width="12.42578125" style="57" customWidth="1"/>
    <col min="6149" max="6149" width="16.42578125" style="57" customWidth="1"/>
    <col min="6150" max="6150" width="13.42578125" style="57" customWidth="1"/>
    <col min="6151" max="6151" width="14.85546875" style="57" customWidth="1"/>
    <col min="6152" max="6152" width="11.140625" style="57" customWidth="1"/>
    <col min="6153" max="6153" width="13.42578125" style="57" bestFit="1" customWidth="1"/>
    <col min="6154" max="6154" width="10.28515625" style="57" bestFit="1" customWidth="1"/>
    <col min="6155" max="6399" width="9.140625" style="57"/>
    <col min="6400" max="6400" width="3.42578125" style="57" customWidth="1"/>
    <col min="6401" max="6401" width="7.7109375" style="57" customWidth="1"/>
    <col min="6402" max="6402" width="52.28515625" style="57" customWidth="1"/>
    <col min="6403" max="6403" width="14.28515625" style="57" customWidth="1"/>
    <col min="6404" max="6404" width="12.42578125" style="57" customWidth="1"/>
    <col min="6405" max="6405" width="16.42578125" style="57" customWidth="1"/>
    <col min="6406" max="6406" width="13.42578125" style="57" customWidth="1"/>
    <col min="6407" max="6407" width="14.85546875" style="57" customWidth="1"/>
    <col min="6408" max="6408" width="11.140625" style="57" customWidth="1"/>
    <col min="6409" max="6409" width="13.42578125" style="57" bestFit="1" customWidth="1"/>
    <col min="6410" max="6410" width="10.28515625" style="57" bestFit="1" customWidth="1"/>
    <col min="6411" max="6655" width="9.140625" style="57"/>
    <col min="6656" max="6656" width="3.42578125" style="57" customWidth="1"/>
    <col min="6657" max="6657" width="7.7109375" style="57" customWidth="1"/>
    <col min="6658" max="6658" width="52.28515625" style="57" customWidth="1"/>
    <col min="6659" max="6659" width="14.28515625" style="57" customWidth="1"/>
    <col min="6660" max="6660" width="12.42578125" style="57" customWidth="1"/>
    <col min="6661" max="6661" width="16.42578125" style="57" customWidth="1"/>
    <col min="6662" max="6662" width="13.42578125" style="57" customWidth="1"/>
    <col min="6663" max="6663" width="14.85546875" style="57" customWidth="1"/>
    <col min="6664" max="6664" width="11.140625" style="57" customWidth="1"/>
    <col min="6665" max="6665" width="13.42578125" style="57" bestFit="1" customWidth="1"/>
    <col min="6666" max="6666" width="10.28515625" style="57" bestFit="1" customWidth="1"/>
    <col min="6667" max="6911" width="9.140625" style="57"/>
    <col min="6912" max="6912" width="3.42578125" style="57" customWidth="1"/>
    <col min="6913" max="6913" width="7.7109375" style="57" customWidth="1"/>
    <col min="6914" max="6914" width="52.28515625" style="57" customWidth="1"/>
    <col min="6915" max="6915" width="14.28515625" style="57" customWidth="1"/>
    <col min="6916" max="6916" width="12.42578125" style="57" customWidth="1"/>
    <col min="6917" max="6917" width="16.42578125" style="57" customWidth="1"/>
    <col min="6918" max="6918" width="13.42578125" style="57" customWidth="1"/>
    <col min="6919" max="6919" width="14.85546875" style="57" customWidth="1"/>
    <col min="6920" max="6920" width="11.140625" style="57" customWidth="1"/>
    <col min="6921" max="6921" width="13.42578125" style="57" bestFit="1" customWidth="1"/>
    <col min="6922" max="6922" width="10.28515625" style="57" bestFit="1" customWidth="1"/>
    <col min="6923" max="7167" width="9.140625" style="57"/>
    <col min="7168" max="7168" width="3.42578125" style="57" customWidth="1"/>
    <col min="7169" max="7169" width="7.7109375" style="57" customWidth="1"/>
    <col min="7170" max="7170" width="52.28515625" style="57" customWidth="1"/>
    <col min="7171" max="7171" width="14.28515625" style="57" customWidth="1"/>
    <col min="7172" max="7172" width="12.42578125" style="57" customWidth="1"/>
    <col min="7173" max="7173" width="16.42578125" style="57" customWidth="1"/>
    <col min="7174" max="7174" width="13.42578125" style="57" customWidth="1"/>
    <col min="7175" max="7175" width="14.85546875" style="57" customWidth="1"/>
    <col min="7176" max="7176" width="11.140625" style="57" customWidth="1"/>
    <col min="7177" max="7177" width="13.42578125" style="57" bestFit="1" customWidth="1"/>
    <col min="7178" max="7178" width="10.28515625" style="57" bestFit="1" customWidth="1"/>
    <col min="7179" max="7423" width="9.140625" style="57"/>
    <col min="7424" max="7424" width="3.42578125" style="57" customWidth="1"/>
    <col min="7425" max="7425" width="7.7109375" style="57" customWidth="1"/>
    <col min="7426" max="7426" width="52.28515625" style="57" customWidth="1"/>
    <col min="7427" max="7427" width="14.28515625" style="57" customWidth="1"/>
    <col min="7428" max="7428" width="12.42578125" style="57" customWidth="1"/>
    <col min="7429" max="7429" width="16.42578125" style="57" customWidth="1"/>
    <col min="7430" max="7430" width="13.42578125" style="57" customWidth="1"/>
    <col min="7431" max="7431" width="14.85546875" style="57" customWidth="1"/>
    <col min="7432" max="7432" width="11.140625" style="57" customWidth="1"/>
    <col min="7433" max="7433" width="13.42578125" style="57" bestFit="1" customWidth="1"/>
    <col min="7434" max="7434" width="10.28515625" style="57" bestFit="1" customWidth="1"/>
    <col min="7435" max="7679" width="9.140625" style="57"/>
    <col min="7680" max="7680" width="3.42578125" style="57" customWidth="1"/>
    <col min="7681" max="7681" width="7.7109375" style="57" customWidth="1"/>
    <col min="7682" max="7682" width="52.28515625" style="57" customWidth="1"/>
    <col min="7683" max="7683" width="14.28515625" style="57" customWidth="1"/>
    <col min="7684" max="7684" width="12.42578125" style="57" customWidth="1"/>
    <col min="7685" max="7685" width="16.42578125" style="57" customWidth="1"/>
    <col min="7686" max="7686" width="13.42578125" style="57" customWidth="1"/>
    <col min="7687" max="7687" width="14.85546875" style="57" customWidth="1"/>
    <col min="7688" max="7688" width="11.140625" style="57" customWidth="1"/>
    <col min="7689" max="7689" width="13.42578125" style="57" bestFit="1" customWidth="1"/>
    <col min="7690" max="7690" width="10.28515625" style="57" bestFit="1" customWidth="1"/>
    <col min="7691" max="7935" width="9.140625" style="57"/>
    <col min="7936" max="7936" width="3.42578125" style="57" customWidth="1"/>
    <col min="7937" max="7937" width="7.7109375" style="57" customWidth="1"/>
    <col min="7938" max="7938" width="52.28515625" style="57" customWidth="1"/>
    <col min="7939" max="7939" width="14.28515625" style="57" customWidth="1"/>
    <col min="7940" max="7940" width="12.42578125" style="57" customWidth="1"/>
    <col min="7941" max="7941" width="16.42578125" style="57" customWidth="1"/>
    <col min="7942" max="7942" width="13.42578125" style="57" customWidth="1"/>
    <col min="7943" max="7943" width="14.85546875" style="57" customWidth="1"/>
    <col min="7944" max="7944" width="11.140625" style="57" customWidth="1"/>
    <col min="7945" max="7945" width="13.42578125" style="57" bestFit="1" customWidth="1"/>
    <col min="7946" max="7946" width="10.28515625" style="57" bestFit="1" customWidth="1"/>
    <col min="7947" max="8191" width="9.140625" style="57"/>
    <col min="8192" max="8192" width="3.42578125" style="57" customWidth="1"/>
    <col min="8193" max="8193" width="7.7109375" style="57" customWidth="1"/>
    <col min="8194" max="8194" width="52.28515625" style="57" customWidth="1"/>
    <col min="8195" max="8195" width="14.28515625" style="57" customWidth="1"/>
    <col min="8196" max="8196" width="12.42578125" style="57" customWidth="1"/>
    <col min="8197" max="8197" width="16.42578125" style="57" customWidth="1"/>
    <col min="8198" max="8198" width="13.42578125" style="57" customWidth="1"/>
    <col min="8199" max="8199" width="14.85546875" style="57" customWidth="1"/>
    <col min="8200" max="8200" width="11.140625" style="57" customWidth="1"/>
    <col min="8201" max="8201" width="13.42578125" style="57" bestFit="1" customWidth="1"/>
    <col min="8202" max="8202" width="10.28515625" style="57" bestFit="1" customWidth="1"/>
    <col min="8203" max="8447" width="9.140625" style="57"/>
    <col min="8448" max="8448" width="3.42578125" style="57" customWidth="1"/>
    <col min="8449" max="8449" width="7.7109375" style="57" customWidth="1"/>
    <col min="8450" max="8450" width="52.28515625" style="57" customWidth="1"/>
    <col min="8451" max="8451" width="14.28515625" style="57" customWidth="1"/>
    <col min="8452" max="8452" width="12.42578125" style="57" customWidth="1"/>
    <col min="8453" max="8453" width="16.42578125" style="57" customWidth="1"/>
    <col min="8454" max="8454" width="13.42578125" style="57" customWidth="1"/>
    <col min="8455" max="8455" width="14.85546875" style="57" customWidth="1"/>
    <col min="8456" max="8456" width="11.140625" style="57" customWidth="1"/>
    <col min="8457" max="8457" width="13.42578125" style="57" bestFit="1" customWidth="1"/>
    <col min="8458" max="8458" width="10.28515625" style="57" bestFit="1" customWidth="1"/>
    <col min="8459" max="8703" width="9.140625" style="57"/>
    <col min="8704" max="8704" width="3.42578125" style="57" customWidth="1"/>
    <col min="8705" max="8705" width="7.7109375" style="57" customWidth="1"/>
    <col min="8706" max="8706" width="52.28515625" style="57" customWidth="1"/>
    <col min="8707" max="8707" width="14.28515625" style="57" customWidth="1"/>
    <col min="8708" max="8708" width="12.42578125" style="57" customWidth="1"/>
    <col min="8709" max="8709" width="16.42578125" style="57" customWidth="1"/>
    <col min="8710" max="8710" width="13.42578125" style="57" customWidth="1"/>
    <col min="8711" max="8711" width="14.85546875" style="57" customWidth="1"/>
    <col min="8712" max="8712" width="11.140625" style="57" customWidth="1"/>
    <col min="8713" max="8713" width="13.42578125" style="57" bestFit="1" customWidth="1"/>
    <col min="8714" max="8714" width="10.28515625" style="57" bestFit="1" customWidth="1"/>
    <col min="8715" max="8959" width="9.140625" style="57"/>
    <col min="8960" max="8960" width="3.42578125" style="57" customWidth="1"/>
    <col min="8961" max="8961" width="7.7109375" style="57" customWidth="1"/>
    <col min="8962" max="8962" width="52.28515625" style="57" customWidth="1"/>
    <col min="8963" max="8963" width="14.28515625" style="57" customWidth="1"/>
    <col min="8964" max="8964" width="12.42578125" style="57" customWidth="1"/>
    <col min="8965" max="8965" width="16.42578125" style="57" customWidth="1"/>
    <col min="8966" max="8966" width="13.42578125" style="57" customWidth="1"/>
    <col min="8967" max="8967" width="14.85546875" style="57" customWidth="1"/>
    <col min="8968" max="8968" width="11.140625" style="57" customWidth="1"/>
    <col min="8969" max="8969" width="13.42578125" style="57" bestFit="1" customWidth="1"/>
    <col min="8970" max="8970" width="10.28515625" style="57" bestFit="1" customWidth="1"/>
    <col min="8971" max="9215" width="9.140625" style="57"/>
    <col min="9216" max="9216" width="3.42578125" style="57" customWidth="1"/>
    <col min="9217" max="9217" width="7.7109375" style="57" customWidth="1"/>
    <col min="9218" max="9218" width="52.28515625" style="57" customWidth="1"/>
    <col min="9219" max="9219" width="14.28515625" style="57" customWidth="1"/>
    <col min="9220" max="9220" width="12.42578125" style="57" customWidth="1"/>
    <col min="9221" max="9221" width="16.42578125" style="57" customWidth="1"/>
    <col min="9222" max="9222" width="13.42578125" style="57" customWidth="1"/>
    <col min="9223" max="9223" width="14.85546875" style="57" customWidth="1"/>
    <col min="9224" max="9224" width="11.140625" style="57" customWidth="1"/>
    <col min="9225" max="9225" width="13.42578125" style="57" bestFit="1" customWidth="1"/>
    <col min="9226" max="9226" width="10.28515625" style="57" bestFit="1" customWidth="1"/>
    <col min="9227" max="9471" width="9.140625" style="57"/>
    <col min="9472" max="9472" width="3.42578125" style="57" customWidth="1"/>
    <col min="9473" max="9473" width="7.7109375" style="57" customWidth="1"/>
    <col min="9474" max="9474" width="52.28515625" style="57" customWidth="1"/>
    <col min="9475" max="9475" width="14.28515625" style="57" customWidth="1"/>
    <col min="9476" max="9476" width="12.42578125" style="57" customWidth="1"/>
    <col min="9477" max="9477" width="16.42578125" style="57" customWidth="1"/>
    <col min="9478" max="9478" width="13.42578125" style="57" customWidth="1"/>
    <col min="9479" max="9479" width="14.85546875" style="57" customWidth="1"/>
    <col min="9480" max="9480" width="11.140625" style="57" customWidth="1"/>
    <col min="9481" max="9481" width="13.42578125" style="57" bestFit="1" customWidth="1"/>
    <col min="9482" max="9482" width="10.28515625" style="57" bestFit="1" customWidth="1"/>
    <col min="9483" max="9727" width="9.140625" style="57"/>
    <col min="9728" max="9728" width="3.42578125" style="57" customWidth="1"/>
    <col min="9729" max="9729" width="7.7109375" style="57" customWidth="1"/>
    <col min="9730" max="9730" width="52.28515625" style="57" customWidth="1"/>
    <col min="9731" max="9731" width="14.28515625" style="57" customWidth="1"/>
    <col min="9732" max="9732" width="12.42578125" style="57" customWidth="1"/>
    <col min="9733" max="9733" width="16.42578125" style="57" customWidth="1"/>
    <col min="9734" max="9734" width="13.42578125" style="57" customWidth="1"/>
    <col min="9735" max="9735" width="14.85546875" style="57" customWidth="1"/>
    <col min="9736" max="9736" width="11.140625" style="57" customWidth="1"/>
    <col min="9737" max="9737" width="13.42578125" style="57" bestFit="1" customWidth="1"/>
    <col min="9738" max="9738" width="10.28515625" style="57" bestFit="1" customWidth="1"/>
    <col min="9739" max="9983" width="9.140625" style="57"/>
    <col min="9984" max="9984" width="3.42578125" style="57" customWidth="1"/>
    <col min="9985" max="9985" width="7.7109375" style="57" customWidth="1"/>
    <col min="9986" max="9986" width="52.28515625" style="57" customWidth="1"/>
    <col min="9987" max="9987" width="14.28515625" style="57" customWidth="1"/>
    <col min="9988" max="9988" width="12.42578125" style="57" customWidth="1"/>
    <col min="9989" max="9989" width="16.42578125" style="57" customWidth="1"/>
    <col min="9990" max="9990" width="13.42578125" style="57" customWidth="1"/>
    <col min="9991" max="9991" width="14.85546875" style="57" customWidth="1"/>
    <col min="9992" max="9992" width="11.140625" style="57" customWidth="1"/>
    <col min="9993" max="9993" width="13.42578125" style="57" bestFit="1" customWidth="1"/>
    <col min="9994" max="9994" width="10.28515625" style="57" bestFit="1" customWidth="1"/>
    <col min="9995" max="10239" width="9.140625" style="57"/>
    <col min="10240" max="10240" width="3.42578125" style="57" customWidth="1"/>
    <col min="10241" max="10241" width="7.7109375" style="57" customWidth="1"/>
    <col min="10242" max="10242" width="52.28515625" style="57" customWidth="1"/>
    <col min="10243" max="10243" width="14.28515625" style="57" customWidth="1"/>
    <col min="10244" max="10244" width="12.42578125" style="57" customWidth="1"/>
    <col min="10245" max="10245" width="16.42578125" style="57" customWidth="1"/>
    <col min="10246" max="10246" width="13.42578125" style="57" customWidth="1"/>
    <col min="10247" max="10247" width="14.85546875" style="57" customWidth="1"/>
    <col min="10248" max="10248" width="11.140625" style="57" customWidth="1"/>
    <col min="10249" max="10249" width="13.42578125" style="57" bestFit="1" customWidth="1"/>
    <col min="10250" max="10250" width="10.28515625" style="57" bestFit="1" customWidth="1"/>
    <col min="10251" max="10495" width="9.140625" style="57"/>
    <col min="10496" max="10496" width="3.42578125" style="57" customWidth="1"/>
    <col min="10497" max="10497" width="7.7109375" style="57" customWidth="1"/>
    <col min="10498" max="10498" width="52.28515625" style="57" customWidth="1"/>
    <col min="10499" max="10499" width="14.28515625" style="57" customWidth="1"/>
    <col min="10500" max="10500" width="12.42578125" style="57" customWidth="1"/>
    <col min="10501" max="10501" width="16.42578125" style="57" customWidth="1"/>
    <col min="10502" max="10502" width="13.42578125" style="57" customWidth="1"/>
    <col min="10503" max="10503" width="14.85546875" style="57" customWidth="1"/>
    <col min="10504" max="10504" width="11.140625" style="57" customWidth="1"/>
    <col min="10505" max="10505" width="13.42578125" style="57" bestFit="1" customWidth="1"/>
    <col min="10506" max="10506" width="10.28515625" style="57" bestFit="1" customWidth="1"/>
    <col min="10507" max="10751" width="9.140625" style="57"/>
    <col min="10752" max="10752" width="3.42578125" style="57" customWidth="1"/>
    <col min="10753" max="10753" width="7.7109375" style="57" customWidth="1"/>
    <col min="10754" max="10754" width="52.28515625" style="57" customWidth="1"/>
    <col min="10755" max="10755" width="14.28515625" style="57" customWidth="1"/>
    <col min="10756" max="10756" width="12.42578125" style="57" customWidth="1"/>
    <col min="10757" max="10757" width="16.42578125" style="57" customWidth="1"/>
    <col min="10758" max="10758" width="13.42578125" style="57" customWidth="1"/>
    <col min="10759" max="10759" width="14.85546875" style="57" customWidth="1"/>
    <col min="10760" max="10760" width="11.140625" style="57" customWidth="1"/>
    <col min="10761" max="10761" width="13.42578125" style="57" bestFit="1" customWidth="1"/>
    <col min="10762" max="10762" width="10.28515625" style="57" bestFit="1" customWidth="1"/>
    <col min="10763" max="11007" width="9.140625" style="57"/>
    <col min="11008" max="11008" width="3.42578125" style="57" customWidth="1"/>
    <col min="11009" max="11009" width="7.7109375" style="57" customWidth="1"/>
    <col min="11010" max="11010" width="52.28515625" style="57" customWidth="1"/>
    <col min="11011" max="11011" width="14.28515625" style="57" customWidth="1"/>
    <col min="11012" max="11012" width="12.42578125" style="57" customWidth="1"/>
    <col min="11013" max="11013" width="16.42578125" style="57" customWidth="1"/>
    <col min="11014" max="11014" width="13.42578125" style="57" customWidth="1"/>
    <col min="11015" max="11015" width="14.85546875" style="57" customWidth="1"/>
    <col min="11016" max="11016" width="11.140625" style="57" customWidth="1"/>
    <col min="11017" max="11017" width="13.42578125" style="57" bestFit="1" customWidth="1"/>
    <col min="11018" max="11018" width="10.28515625" style="57" bestFit="1" customWidth="1"/>
    <col min="11019" max="11263" width="9.140625" style="57"/>
    <col min="11264" max="11264" width="3.42578125" style="57" customWidth="1"/>
    <col min="11265" max="11265" width="7.7109375" style="57" customWidth="1"/>
    <col min="11266" max="11266" width="52.28515625" style="57" customWidth="1"/>
    <col min="11267" max="11267" width="14.28515625" style="57" customWidth="1"/>
    <col min="11268" max="11268" width="12.42578125" style="57" customWidth="1"/>
    <col min="11269" max="11269" width="16.42578125" style="57" customWidth="1"/>
    <col min="11270" max="11270" width="13.42578125" style="57" customWidth="1"/>
    <col min="11271" max="11271" width="14.85546875" style="57" customWidth="1"/>
    <col min="11272" max="11272" width="11.140625" style="57" customWidth="1"/>
    <col min="11273" max="11273" width="13.42578125" style="57" bestFit="1" customWidth="1"/>
    <col min="11274" max="11274" width="10.28515625" style="57" bestFit="1" customWidth="1"/>
    <col min="11275" max="11519" width="9.140625" style="57"/>
    <col min="11520" max="11520" width="3.42578125" style="57" customWidth="1"/>
    <col min="11521" max="11521" width="7.7109375" style="57" customWidth="1"/>
    <col min="11522" max="11522" width="52.28515625" style="57" customWidth="1"/>
    <col min="11523" max="11523" width="14.28515625" style="57" customWidth="1"/>
    <col min="11524" max="11524" width="12.42578125" style="57" customWidth="1"/>
    <col min="11525" max="11525" width="16.42578125" style="57" customWidth="1"/>
    <col min="11526" max="11526" width="13.42578125" style="57" customWidth="1"/>
    <col min="11527" max="11527" width="14.85546875" style="57" customWidth="1"/>
    <col min="11528" max="11528" width="11.140625" style="57" customWidth="1"/>
    <col min="11529" max="11529" width="13.42578125" style="57" bestFit="1" customWidth="1"/>
    <col min="11530" max="11530" width="10.28515625" style="57" bestFit="1" customWidth="1"/>
    <col min="11531" max="11775" width="9.140625" style="57"/>
    <col min="11776" max="11776" width="3.42578125" style="57" customWidth="1"/>
    <col min="11777" max="11777" width="7.7109375" style="57" customWidth="1"/>
    <col min="11778" max="11778" width="52.28515625" style="57" customWidth="1"/>
    <col min="11779" max="11779" width="14.28515625" style="57" customWidth="1"/>
    <col min="11780" max="11780" width="12.42578125" style="57" customWidth="1"/>
    <col min="11781" max="11781" width="16.42578125" style="57" customWidth="1"/>
    <col min="11782" max="11782" width="13.42578125" style="57" customWidth="1"/>
    <col min="11783" max="11783" width="14.85546875" style="57" customWidth="1"/>
    <col min="11784" max="11784" width="11.140625" style="57" customWidth="1"/>
    <col min="11785" max="11785" width="13.42578125" style="57" bestFit="1" customWidth="1"/>
    <col min="11786" max="11786" width="10.28515625" style="57" bestFit="1" customWidth="1"/>
    <col min="11787" max="12031" width="9.140625" style="57"/>
    <col min="12032" max="12032" width="3.42578125" style="57" customWidth="1"/>
    <col min="12033" max="12033" width="7.7109375" style="57" customWidth="1"/>
    <col min="12034" max="12034" width="52.28515625" style="57" customWidth="1"/>
    <col min="12035" max="12035" width="14.28515625" style="57" customWidth="1"/>
    <col min="12036" max="12036" width="12.42578125" style="57" customWidth="1"/>
    <col min="12037" max="12037" width="16.42578125" style="57" customWidth="1"/>
    <col min="12038" max="12038" width="13.42578125" style="57" customWidth="1"/>
    <col min="12039" max="12039" width="14.85546875" style="57" customWidth="1"/>
    <col min="12040" max="12040" width="11.140625" style="57" customWidth="1"/>
    <col min="12041" max="12041" width="13.42578125" style="57" bestFit="1" customWidth="1"/>
    <col min="12042" max="12042" width="10.28515625" style="57" bestFit="1" customWidth="1"/>
    <col min="12043" max="12287" width="9.140625" style="57"/>
    <col min="12288" max="12288" width="3.42578125" style="57" customWidth="1"/>
    <col min="12289" max="12289" width="7.7109375" style="57" customWidth="1"/>
    <col min="12290" max="12290" width="52.28515625" style="57" customWidth="1"/>
    <col min="12291" max="12291" width="14.28515625" style="57" customWidth="1"/>
    <col min="12292" max="12292" width="12.42578125" style="57" customWidth="1"/>
    <col min="12293" max="12293" width="16.42578125" style="57" customWidth="1"/>
    <col min="12294" max="12294" width="13.42578125" style="57" customWidth="1"/>
    <col min="12295" max="12295" width="14.85546875" style="57" customWidth="1"/>
    <col min="12296" max="12296" width="11.140625" style="57" customWidth="1"/>
    <col min="12297" max="12297" width="13.42578125" style="57" bestFit="1" customWidth="1"/>
    <col min="12298" max="12298" width="10.28515625" style="57" bestFit="1" customWidth="1"/>
    <col min="12299" max="12543" width="9.140625" style="57"/>
    <col min="12544" max="12544" width="3.42578125" style="57" customWidth="1"/>
    <col min="12545" max="12545" width="7.7109375" style="57" customWidth="1"/>
    <col min="12546" max="12546" width="52.28515625" style="57" customWidth="1"/>
    <col min="12547" max="12547" width="14.28515625" style="57" customWidth="1"/>
    <col min="12548" max="12548" width="12.42578125" style="57" customWidth="1"/>
    <col min="12549" max="12549" width="16.42578125" style="57" customWidth="1"/>
    <col min="12550" max="12550" width="13.42578125" style="57" customWidth="1"/>
    <col min="12551" max="12551" width="14.85546875" style="57" customWidth="1"/>
    <col min="12552" max="12552" width="11.140625" style="57" customWidth="1"/>
    <col min="12553" max="12553" width="13.42578125" style="57" bestFit="1" customWidth="1"/>
    <col min="12554" max="12554" width="10.28515625" style="57" bestFit="1" customWidth="1"/>
    <col min="12555" max="12799" width="9.140625" style="57"/>
    <col min="12800" max="12800" width="3.42578125" style="57" customWidth="1"/>
    <col min="12801" max="12801" width="7.7109375" style="57" customWidth="1"/>
    <col min="12802" max="12802" width="52.28515625" style="57" customWidth="1"/>
    <col min="12803" max="12803" width="14.28515625" style="57" customWidth="1"/>
    <col min="12804" max="12804" width="12.42578125" style="57" customWidth="1"/>
    <col min="12805" max="12805" width="16.42578125" style="57" customWidth="1"/>
    <col min="12806" max="12806" width="13.42578125" style="57" customWidth="1"/>
    <col min="12807" max="12807" width="14.85546875" style="57" customWidth="1"/>
    <col min="12808" max="12808" width="11.140625" style="57" customWidth="1"/>
    <col min="12809" max="12809" width="13.42578125" style="57" bestFit="1" customWidth="1"/>
    <col min="12810" max="12810" width="10.28515625" style="57" bestFit="1" customWidth="1"/>
    <col min="12811" max="13055" width="9.140625" style="57"/>
    <col min="13056" max="13056" width="3.42578125" style="57" customWidth="1"/>
    <col min="13057" max="13057" width="7.7109375" style="57" customWidth="1"/>
    <col min="13058" max="13058" width="52.28515625" style="57" customWidth="1"/>
    <col min="13059" max="13059" width="14.28515625" style="57" customWidth="1"/>
    <col min="13060" max="13060" width="12.42578125" style="57" customWidth="1"/>
    <col min="13061" max="13061" width="16.42578125" style="57" customWidth="1"/>
    <col min="13062" max="13062" width="13.42578125" style="57" customWidth="1"/>
    <col min="13063" max="13063" width="14.85546875" style="57" customWidth="1"/>
    <col min="13064" max="13064" width="11.140625" style="57" customWidth="1"/>
    <col min="13065" max="13065" width="13.42578125" style="57" bestFit="1" customWidth="1"/>
    <col min="13066" max="13066" width="10.28515625" style="57" bestFit="1" customWidth="1"/>
    <col min="13067" max="13311" width="9.140625" style="57"/>
    <col min="13312" max="13312" width="3.42578125" style="57" customWidth="1"/>
    <col min="13313" max="13313" width="7.7109375" style="57" customWidth="1"/>
    <col min="13314" max="13314" width="52.28515625" style="57" customWidth="1"/>
    <col min="13315" max="13315" width="14.28515625" style="57" customWidth="1"/>
    <col min="13316" max="13316" width="12.42578125" style="57" customWidth="1"/>
    <col min="13317" max="13317" width="16.42578125" style="57" customWidth="1"/>
    <col min="13318" max="13318" width="13.42578125" style="57" customWidth="1"/>
    <col min="13319" max="13319" width="14.85546875" style="57" customWidth="1"/>
    <col min="13320" max="13320" width="11.140625" style="57" customWidth="1"/>
    <col min="13321" max="13321" width="13.42578125" style="57" bestFit="1" customWidth="1"/>
    <col min="13322" max="13322" width="10.28515625" style="57" bestFit="1" customWidth="1"/>
    <col min="13323" max="13567" width="9.140625" style="57"/>
    <col min="13568" max="13568" width="3.42578125" style="57" customWidth="1"/>
    <col min="13569" max="13569" width="7.7109375" style="57" customWidth="1"/>
    <col min="13570" max="13570" width="52.28515625" style="57" customWidth="1"/>
    <col min="13571" max="13571" width="14.28515625" style="57" customWidth="1"/>
    <col min="13572" max="13572" width="12.42578125" style="57" customWidth="1"/>
    <col min="13573" max="13573" width="16.42578125" style="57" customWidth="1"/>
    <col min="13574" max="13574" width="13.42578125" style="57" customWidth="1"/>
    <col min="13575" max="13575" width="14.85546875" style="57" customWidth="1"/>
    <col min="13576" max="13576" width="11.140625" style="57" customWidth="1"/>
    <col min="13577" max="13577" width="13.42578125" style="57" bestFit="1" customWidth="1"/>
    <col min="13578" max="13578" width="10.28515625" style="57" bestFit="1" customWidth="1"/>
    <col min="13579" max="13823" width="9.140625" style="57"/>
    <col min="13824" max="13824" width="3.42578125" style="57" customWidth="1"/>
    <col min="13825" max="13825" width="7.7109375" style="57" customWidth="1"/>
    <col min="13826" max="13826" width="52.28515625" style="57" customWidth="1"/>
    <col min="13827" max="13827" width="14.28515625" style="57" customWidth="1"/>
    <col min="13828" max="13828" width="12.42578125" style="57" customWidth="1"/>
    <col min="13829" max="13829" width="16.42578125" style="57" customWidth="1"/>
    <col min="13830" max="13830" width="13.42578125" style="57" customWidth="1"/>
    <col min="13831" max="13831" width="14.85546875" style="57" customWidth="1"/>
    <col min="13832" max="13832" width="11.140625" style="57" customWidth="1"/>
    <col min="13833" max="13833" width="13.42578125" style="57" bestFit="1" customWidth="1"/>
    <col min="13834" max="13834" width="10.28515625" style="57" bestFit="1" customWidth="1"/>
    <col min="13835" max="14079" width="9.140625" style="57"/>
    <col min="14080" max="14080" width="3.42578125" style="57" customWidth="1"/>
    <col min="14081" max="14081" width="7.7109375" style="57" customWidth="1"/>
    <col min="14082" max="14082" width="52.28515625" style="57" customWidth="1"/>
    <col min="14083" max="14083" width="14.28515625" style="57" customWidth="1"/>
    <col min="14084" max="14084" width="12.42578125" style="57" customWidth="1"/>
    <col min="14085" max="14085" width="16.42578125" style="57" customWidth="1"/>
    <col min="14086" max="14086" width="13.42578125" style="57" customWidth="1"/>
    <col min="14087" max="14087" width="14.85546875" style="57" customWidth="1"/>
    <col min="14088" max="14088" width="11.140625" style="57" customWidth="1"/>
    <col min="14089" max="14089" width="13.42578125" style="57" bestFit="1" customWidth="1"/>
    <col min="14090" max="14090" width="10.28515625" style="57" bestFit="1" customWidth="1"/>
    <col min="14091" max="14335" width="9.140625" style="57"/>
    <col min="14336" max="14336" width="3.42578125" style="57" customWidth="1"/>
    <col min="14337" max="14337" width="7.7109375" style="57" customWidth="1"/>
    <col min="14338" max="14338" width="52.28515625" style="57" customWidth="1"/>
    <col min="14339" max="14339" width="14.28515625" style="57" customWidth="1"/>
    <col min="14340" max="14340" width="12.42578125" style="57" customWidth="1"/>
    <col min="14341" max="14341" width="16.42578125" style="57" customWidth="1"/>
    <col min="14342" max="14342" width="13.42578125" style="57" customWidth="1"/>
    <col min="14343" max="14343" width="14.85546875" style="57" customWidth="1"/>
    <col min="14344" max="14344" width="11.140625" style="57" customWidth="1"/>
    <col min="14345" max="14345" width="13.42578125" style="57" bestFit="1" customWidth="1"/>
    <col min="14346" max="14346" width="10.28515625" style="57" bestFit="1" customWidth="1"/>
    <col min="14347" max="14591" width="9.140625" style="57"/>
    <col min="14592" max="14592" width="3.42578125" style="57" customWidth="1"/>
    <col min="14593" max="14593" width="7.7109375" style="57" customWidth="1"/>
    <col min="14594" max="14594" width="52.28515625" style="57" customWidth="1"/>
    <col min="14595" max="14595" width="14.28515625" style="57" customWidth="1"/>
    <col min="14596" max="14596" width="12.42578125" style="57" customWidth="1"/>
    <col min="14597" max="14597" width="16.42578125" style="57" customWidth="1"/>
    <col min="14598" max="14598" width="13.42578125" style="57" customWidth="1"/>
    <col min="14599" max="14599" width="14.85546875" style="57" customWidth="1"/>
    <col min="14600" max="14600" width="11.140625" style="57" customWidth="1"/>
    <col min="14601" max="14601" width="13.42578125" style="57" bestFit="1" customWidth="1"/>
    <col min="14602" max="14602" width="10.28515625" style="57" bestFit="1" customWidth="1"/>
    <col min="14603" max="14847" width="9.140625" style="57"/>
    <col min="14848" max="14848" width="3.42578125" style="57" customWidth="1"/>
    <col min="14849" max="14849" width="7.7109375" style="57" customWidth="1"/>
    <col min="14850" max="14850" width="52.28515625" style="57" customWidth="1"/>
    <col min="14851" max="14851" width="14.28515625" style="57" customWidth="1"/>
    <col min="14852" max="14852" width="12.42578125" style="57" customWidth="1"/>
    <col min="14853" max="14853" width="16.42578125" style="57" customWidth="1"/>
    <col min="14854" max="14854" width="13.42578125" style="57" customWidth="1"/>
    <col min="14855" max="14855" width="14.85546875" style="57" customWidth="1"/>
    <col min="14856" max="14856" width="11.140625" style="57" customWidth="1"/>
    <col min="14857" max="14857" width="13.42578125" style="57" bestFit="1" customWidth="1"/>
    <col min="14858" max="14858" width="10.28515625" style="57" bestFit="1" customWidth="1"/>
    <col min="14859" max="15103" width="9.140625" style="57"/>
    <col min="15104" max="15104" width="3.42578125" style="57" customWidth="1"/>
    <col min="15105" max="15105" width="7.7109375" style="57" customWidth="1"/>
    <col min="15106" max="15106" width="52.28515625" style="57" customWidth="1"/>
    <col min="15107" max="15107" width="14.28515625" style="57" customWidth="1"/>
    <col min="15108" max="15108" width="12.42578125" style="57" customWidth="1"/>
    <col min="15109" max="15109" width="16.42578125" style="57" customWidth="1"/>
    <col min="15110" max="15110" width="13.42578125" style="57" customWidth="1"/>
    <col min="15111" max="15111" width="14.85546875" style="57" customWidth="1"/>
    <col min="15112" max="15112" width="11.140625" style="57" customWidth="1"/>
    <col min="15113" max="15113" width="13.42578125" style="57" bestFit="1" customWidth="1"/>
    <col min="15114" max="15114" width="10.28515625" style="57" bestFit="1" customWidth="1"/>
    <col min="15115" max="15359" width="9.140625" style="57"/>
    <col min="15360" max="15360" width="3.42578125" style="57" customWidth="1"/>
    <col min="15361" max="15361" width="7.7109375" style="57" customWidth="1"/>
    <col min="15362" max="15362" width="52.28515625" style="57" customWidth="1"/>
    <col min="15363" max="15363" width="14.28515625" style="57" customWidth="1"/>
    <col min="15364" max="15364" width="12.42578125" style="57" customWidth="1"/>
    <col min="15365" max="15365" width="16.42578125" style="57" customWidth="1"/>
    <col min="15366" max="15366" width="13.42578125" style="57" customWidth="1"/>
    <col min="15367" max="15367" width="14.85546875" style="57" customWidth="1"/>
    <col min="15368" max="15368" width="11.140625" style="57" customWidth="1"/>
    <col min="15369" max="15369" width="13.42578125" style="57" bestFit="1" customWidth="1"/>
    <col min="15370" max="15370" width="10.28515625" style="57" bestFit="1" customWidth="1"/>
    <col min="15371" max="15615" width="9.140625" style="57"/>
    <col min="15616" max="15616" width="3.42578125" style="57" customWidth="1"/>
    <col min="15617" max="15617" width="7.7109375" style="57" customWidth="1"/>
    <col min="15618" max="15618" width="52.28515625" style="57" customWidth="1"/>
    <col min="15619" max="15619" width="14.28515625" style="57" customWidth="1"/>
    <col min="15620" max="15620" width="12.42578125" style="57" customWidth="1"/>
    <col min="15621" max="15621" width="16.42578125" style="57" customWidth="1"/>
    <col min="15622" max="15622" width="13.42578125" style="57" customWidth="1"/>
    <col min="15623" max="15623" width="14.85546875" style="57" customWidth="1"/>
    <col min="15624" max="15624" width="11.140625" style="57" customWidth="1"/>
    <col min="15625" max="15625" width="13.42578125" style="57" bestFit="1" customWidth="1"/>
    <col min="15626" max="15626" width="10.28515625" style="57" bestFit="1" customWidth="1"/>
    <col min="15627" max="15871" width="9.140625" style="57"/>
    <col min="15872" max="15872" width="3.42578125" style="57" customWidth="1"/>
    <col min="15873" max="15873" width="7.7109375" style="57" customWidth="1"/>
    <col min="15874" max="15874" width="52.28515625" style="57" customWidth="1"/>
    <col min="15875" max="15875" width="14.28515625" style="57" customWidth="1"/>
    <col min="15876" max="15876" width="12.42578125" style="57" customWidth="1"/>
    <col min="15877" max="15877" width="16.42578125" style="57" customWidth="1"/>
    <col min="15878" max="15878" width="13.42578125" style="57" customWidth="1"/>
    <col min="15879" max="15879" width="14.85546875" style="57" customWidth="1"/>
    <col min="15880" max="15880" width="11.140625" style="57" customWidth="1"/>
    <col min="15881" max="15881" width="13.42578125" style="57" bestFit="1" customWidth="1"/>
    <col min="15882" max="15882" width="10.28515625" style="57" bestFit="1" customWidth="1"/>
    <col min="15883" max="16127" width="9.140625" style="57"/>
    <col min="16128" max="16128" width="3.42578125" style="57" customWidth="1"/>
    <col min="16129" max="16129" width="7.7109375" style="57" customWidth="1"/>
    <col min="16130" max="16130" width="52.28515625" style="57" customWidth="1"/>
    <col min="16131" max="16131" width="14.28515625" style="57" customWidth="1"/>
    <col min="16132" max="16132" width="12.42578125" style="57" customWidth="1"/>
    <col min="16133" max="16133" width="16.42578125" style="57" customWidth="1"/>
    <col min="16134" max="16134" width="13.42578125" style="57" customWidth="1"/>
    <col min="16135" max="16135" width="14.85546875" style="57" customWidth="1"/>
    <col min="16136" max="16136" width="11.140625" style="57" customWidth="1"/>
    <col min="16137" max="16137" width="13.42578125" style="57" bestFit="1" customWidth="1"/>
    <col min="16138" max="16138" width="10.28515625" style="57" bestFit="1" customWidth="1"/>
    <col min="16139" max="16384" width="9.140625" style="57"/>
  </cols>
  <sheetData>
    <row r="1" spans="1:10" ht="18">
      <c r="A1" s="167" t="str">
        <f>gan.barat!A11</f>
        <v>ახალქალაქის მუნიციპალიტეტის სოფელ ხანდოს წყალსაცავის პროექტი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>
      <c r="A2" s="56"/>
      <c r="B2" s="168" t="s">
        <v>42</v>
      </c>
      <c r="C2" s="168"/>
      <c r="D2" s="32" t="s">
        <v>60</v>
      </c>
      <c r="E2" s="32"/>
      <c r="F2" s="32"/>
      <c r="G2" s="32"/>
      <c r="H2" s="32"/>
      <c r="I2" s="32"/>
      <c r="J2" s="32"/>
    </row>
    <row r="3" spans="1:10">
      <c r="A3" s="169" t="s">
        <v>65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0" ht="15.75" customHeight="1">
      <c r="A4" s="56"/>
      <c r="B4" s="33"/>
      <c r="C4" s="33"/>
      <c r="D4" s="33"/>
      <c r="E4" s="33"/>
      <c r="F4" s="33"/>
      <c r="G4" s="33"/>
      <c r="H4" s="33"/>
      <c r="I4" s="33"/>
      <c r="J4" s="34"/>
    </row>
    <row r="5" spans="1:10" ht="34.5" customHeight="1">
      <c r="A5" s="56"/>
      <c r="B5" s="170" t="str">
        <f>gan.barat!B34</f>
        <v>ერთეული ფასები შედგენილია 2022 წლის IV კვარტლის სამშენებლო რესურსების ფასების მიხედვით და დღევანდელი საბაზრო ფასებით იმ მასალებზე რომლებიც არ არის სამშენებლო რეხურსების ფასების კრებულში და ხელფასებზე.</v>
      </c>
      <c r="C5" s="170"/>
      <c r="D5" s="170"/>
      <c r="E5" s="170"/>
      <c r="F5" s="170"/>
      <c r="G5" s="170"/>
      <c r="H5" s="35"/>
      <c r="I5" s="35"/>
      <c r="J5" s="35"/>
    </row>
    <row r="6" spans="1:10" ht="15.75" customHeight="1">
      <c r="A6" s="58"/>
      <c r="B6" s="58"/>
      <c r="C6" s="58"/>
      <c r="D6" s="58"/>
      <c r="E6" s="58"/>
      <c r="F6" s="58"/>
      <c r="G6" s="58"/>
      <c r="H6" s="58"/>
      <c r="I6" s="171"/>
      <c r="J6" s="171"/>
    </row>
    <row r="7" spans="1:10">
      <c r="A7" s="161" t="s">
        <v>58</v>
      </c>
      <c r="B7" s="162"/>
      <c r="C7" s="161" t="s">
        <v>49</v>
      </c>
      <c r="D7" s="162"/>
      <c r="E7" s="172" t="s">
        <v>50</v>
      </c>
      <c r="F7" s="172"/>
      <c r="G7" s="172"/>
      <c r="H7" s="172"/>
      <c r="I7" s="172"/>
      <c r="J7" s="173" t="s">
        <v>51</v>
      </c>
    </row>
    <row r="8" spans="1:10">
      <c r="A8" s="163"/>
      <c r="B8" s="164"/>
      <c r="C8" s="163"/>
      <c r="D8" s="164"/>
      <c r="E8" s="173" t="s">
        <v>52</v>
      </c>
      <c r="F8" s="173" t="s">
        <v>53</v>
      </c>
      <c r="G8" s="173" t="s">
        <v>54</v>
      </c>
      <c r="H8" s="173" t="s">
        <v>55</v>
      </c>
      <c r="I8" s="172" t="s">
        <v>56</v>
      </c>
      <c r="J8" s="173"/>
    </row>
    <row r="9" spans="1:10">
      <c r="A9" s="165"/>
      <c r="B9" s="166"/>
      <c r="C9" s="165"/>
      <c r="D9" s="166"/>
      <c r="E9" s="173"/>
      <c r="F9" s="173"/>
      <c r="G9" s="173"/>
      <c r="H9" s="173"/>
      <c r="I9" s="172"/>
      <c r="J9" s="173"/>
    </row>
    <row r="10" spans="1:10">
      <c r="A10" s="151">
        <v>1</v>
      </c>
      <c r="B10" s="152"/>
      <c r="C10" s="151">
        <v>2</v>
      </c>
      <c r="D10" s="152"/>
      <c r="E10" s="94">
        <v>3</v>
      </c>
      <c r="F10" s="95">
        <v>4</v>
      </c>
      <c r="G10" s="94">
        <v>5</v>
      </c>
      <c r="H10" s="95">
        <v>6</v>
      </c>
      <c r="I10" s="94">
        <v>7</v>
      </c>
      <c r="J10" s="95">
        <v>8</v>
      </c>
    </row>
    <row r="11" spans="1:10" s="61" customFormat="1">
      <c r="A11" s="59">
        <v>1</v>
      </c>
      <c r="B11" s="36" t="s">
        <v>19</v>
      </c>
      <c r="C11" s="149" t="s">
        <v>63</v>
      </c>
      <c r="D11" s="150"/>
      <c r="E11" s="126">
        <f>'B-1'!M26</f>
        <v>143885.83473000003</v>
      </c>
      <c r="F11" s="127"/>
      <c r="G11" s="127"/>
      <c r="H11" s="128"/>
      <c r="I11" s="127">
        <f t="shared" ref="I11" si="0">E11</f>
        <v>143885.83473000003</v>
      </c>
      <c r="J11" s="60"/>
    </row>
    <row r="12" spans="1:10">
      <c r="A12" s="153"/>
      <c r="B12" s="154"/>
      <c r="C12" s="155" t="s">
        <v>2</v>
      </c>
      <c r="D12" s="156"/>
      <c r="E12" s="29"/>
      <c r="F12" s="29"/>
      <c r="G12" s="29"/>
      <c r="H12" s="29"/>
      <c r="I12" s="18">
        <f>SUM(I11:I11)</f>
        <v>143885.83473000003</v>
      </c>
      <c r="J12" s="29"/>
    </row>
    <row r="13" spans="1:10">
      <c r="A13" s="145"/>
      <c r="B13" s="146"/>
      <c r="C13" s="123" t="str">
        <f>gan.barat!B48</f>
        <v>გაუთვალისწინებელი ხარჯი</v>
      </c>
      <c r="D13" s="31">
        <v>0.03</v>
      </c>
      <c r="E13" s="122"/>
      <c r="F13" s="124"/>
      <c r="G13" s="124"/>
      <c r="H13" s="124"/>
      <c r="I13" s="17">
        <f>I12*D13</f>
        <v>4316.5750419000005</v>
      </c>
      <c r="J13" s="124"/>
    </row>
    <row r="14" spans="1:10">
      <c r="A14" s="157"/>
      <c r="B14" s="158"/>
      <c r="C14" s="159" t="s">
        <v>2</v>
      </c>
      <c r="D14" s="160"/>
      <c r="E14" s="29"/>
      <c r="F14" s="29"/>
      <c r="G14" s="29"/>
      <c r="H14" s="29"/>
      <c r="I14" s="18">
        <f>I12+I13</f>
        <v>148202.40977190004</v>
      </c>
      <c r="J14" s="29"/>
    </row>
    <row r="15" spans="1:10">
      <c r="A15" s="145"/>
      <c r="B15" s="146"/>
      <c r="C15" s="123" t="str">
        <f>gan.barat!B49</f>
        <v>დამატებითი ღირებულების გადასახადი დღგ.</v>
      </c>
      <c r="D15" s="31">
        <v>0.18</v>
      </c>
      <c r="E15" s="122"/>
      <c r="F15" s="124"/>
      <c r="G15" s="124"/>
      <c r="H15" s="124"/>
      <c r="I15" s="17">
        <f>I14*D15</f>
        <v>26676.433758942007</v>
      </c>
      <c r="J15" s="124"/>
    </row>
    <row r="16" spans="1:10">
      <c r="A16" s="147"/>
      <c r="B16" s="147"/>
      <c r="C16" s="148" t="s">
        <v>2</v>
      </c>
      <c r="D16" s="148"/>
      <c r="E16" s="29"/>
      <c r="F16" s="29"/>
      <c r="G16" s="29"/>
      <c r="H16" s="30"/>
      <c r="I16" s="18">
        <f>SUM(I14:I15)</f>
        <v>174878.84353084204</v>
      </c>
      <c r="J16" s="29"/>
    </row>
    <row r="17" spans="2:12">
      <c r="C17" s="62"/>
      <c r="D17" s="62"/>
      <c r="E17" s="63"/>
      <c r="F17" s="63"/>
      <c r="G17" s="64"/>
      <c r="H17" s="65"/>
      <c r="I17" s="66"/>
      <c r="J17" s="19"/>
    </row>
    <row r="18" spans="2:12" s="67" customFormat="1" ht="13.5">
      <c r="B18" s="68"/>
      <c r="K18" s="68"/>
      <c r="L18" s="69"/>
    </row>
    <row r="19" spans="2:12" s="67" customFormat="1" ht="13.5">
      <c r="C19" s="70" t="str">
        <f>gan.barat!D17</f>
        <v>შპს „ჰიდრო“ ს/კ 404424155</v>
      </c>
      <c r="D19" s="70"/>
    </row>
    <row r="20" spans="2:12" s="67" customFormat="1" ht="13.5">
      <c r="C20" s="70" t="str">
        <f>gan.barat!D18</f>
        <v>დირექტორი:</v>
      </c>
      <c r="D20" s="70"/>
      <c r="E20" s="67" t="str">
        <f>gan.barat!I18</f>
        <v>ი.წურწუმია</v>
      </c>
    </row>
    <row r="21" spans="2:12" s="68" customFormat="1" ht="13.5">
      <c r="C21" s="71"/>
      <c r="D21" s="71"/>
      <c r="J21" s="72"/>
    </row>
    <row r="22" spans="2:12">
      <c r="E22" s="73"/>
      <c r="F22" s="57"/>
      <c r="G22" s="57"/>
      <c r="H22" s="57"/>
      <c r="I22" s="74">
        <v>1.3467878787878799E-2</v>
      </c>
    </row>
    <row r="23" spans="2:12">
      <c r="E23" s="73"/>
      <c r="F23" s="57"/>
      <c r="G23" s="57"/>
      <c r="H23" s="57"/>
      <c r="I23" s="57">
        <f>I16*I22</f>
        <v>2355.2470672378031</v>
      </c>
    </row>
    <row r="36" spans="2:9">
      <c r="E36" s="20"/>
      <c r="F36" s="21"/>
      <c r="G36" s="22"/>
      <c r="H36" s="23"/>
      <c r="I36" s="24"/>
    </row>
    <row r="37" spans="2:9">
      <c r="E37" s="25"/>
      <c r="F37" s="21"/>
      <c r="G37" s="26"/>
      <c r="H37" s="27"/>
      <c r="I37" s="28"/>
    </row>
    <row r="38" spans="2:9">
      <c r="B38" s="74"/>
      <c r="E38" s="25"/>
      <c r="F38" s="21"/>
      <c r="G38" s="26"/>
      <c r="H38" s="27"/>
      <c r="I38" s="28"/>
    </row>
    <row r="39" spans="2:9">
      <c r="E39" s="25"/>
      <c r="F39" s="21"/>
      <c r="G39" s="26"/>
      <c r="H39" s="27"/>
      <c r="I39" s="28"/>
    </row>
    <row r="40" spans="2:9">
      <c r="B40" s="74"/>
      <c r="E40" s="25"/>
      <c r="F40" s="21"/>
      <c r="G40" s="26"/>
      <c r="H40" s="27"/>
      <c r="I40" s="28"/>
    </row>
    <row r="41" spans="2:9">
      <c r="E41" s="25"/>
      <c r="F41" s="21"/>
      <c r="G41" s="26"/>
      <c r="H41" s="27"/>
      <c r="I41" s="28"/>
    </row>
    <row r="42" spans="2:9">
      <c r="E42" s="25"/>
      <c r="F42" s="21"/>
      <c r="G42" s="26"/>
      <c r="H42" s="27"/>
      <c r="I42" s="28"/>
    </row>
    <row r="43" spans="2:9">
      <c r="E43" s="25"/>
      <c r="F43" s="21"/>
      <c r="G43" s="26"/>
      <c r="H43" s="27"/>
      <c r="I43" s="28"/>
    </row>
    <row r="44" spans="2:9">
      <c r="E44" s="25"/>
      <c r="F44" s="21"/>
      <c r="G44" s="26"/>
      <c r="H44" s="27"/>
      <c r="I44" s="28"/>
    </row>
    <row r="45" spans="2:9">
      <c r="B45" s="74"/>
      <c r="E45" s="25"/>
      <c r="F45" s="21"/>
      <c r="G45" s="26"/>
      <c r="H45" s="27"/>
      <c r="I45" s="28"/>
    </row>
    <row r="46" spans="2:9">
      <c r="B46" s="74"/>
      <c r="E46" s="25"/>
      <c r="F46" s="21"/>
      <c r="G46" s="26"/>
      <c r="H46" s="27"/>
      <c r="I46" s="28"/>
    </row>
    <row r="47" spans="2:9">
      <c r="B47" s="74"/>
      <c r="E47" s="25"/>
      <c r="F47" s="21"/>
      <c r="G47" s="26"/>
      <c r="H47" s="27"/>
      <c r="I47" s="28"/>
    </row>
    <row r="48" spans="2:9">
      <c r="E48" s="25"/>
      <c r="F48" s="21"/>
      <c r="G48" s="26"/>
      <c r="H48" s="27"/>
      <c r="I48" s="28"/>
    </row>
    <row r="49" spans="2:9">
      <c r="E49" s="25"/>
      <c r="F49" s="21"/>
      <c r="G49" s="26"/>
      <c r="H49" s="27"/>
      <c r="I49" s="28"/>
    </row>
    <row r="50" spans="2:9">
      <c r="E50" s="25"/>
      <c r="F50" s="21"/>
      <c r="G50" s="26"/>
      <c r="H50" s="27"/>
      <c r="I50" s="28"/>
    </row>
    <row r="51" spans="2:9">
      <c r="B51" s="74"/>
      <c r="E51" s="25"/>
      <c r="F51" s="21"/>
      <c r="G51" s="26"/>
      <c r="H51" s="27"/>
      <c r="I51" s="28"/>
    </row>
    <row r="52" spans="2:9">
      <c r="E52" s="25"/>
      <c r="F52" s="21"/>
      <c r="G52" s="26"/>
      <c r="H52" s="27"/>
      <c r="I52" s="28"/>
    </row>
    <row r="53" spans="2:9">
      <c r="E53" s="25"/>
      <c r="F53" s="21"/>
      <c r="G53" s="26"/>
      <c r="H53" s="27"/>
      <c r="I53" s="28"/>
    </row>
    <row r="54" spans="2:9">
      <c r="E54" s="25"/>
      <c r="F54" s="21"/>
      <c r="G54" s="26"/>
      <c r="H54" s="27"/>
      <c r="I54" s="28"/>
    </row>
    <row r="55" spans="2:9">
      <c r="E55" s="25"/>
      <c r="F55" s="21"/>
      <c r="G55" s="26"/>
      <c r="H55" s="27"/>
      <c r="I55" s="28"/>
    </row>
    <row r="56" spans="2:9">
      <c r="E56" s="25"/>
      <c r="F56" s="21"/>
      <c r="G56" s="26"/>
      <c r="H56" s="27"/>
      <c r="I56" s="28"/>
    </row>
    <row r="57" spans="2:9">
      <c r="E57" s="25"/>
      <c r="F57" s="21"/>
      <c r="G57" s="26"/>
      <c r="H57" s="27"/>
      <c r="I57" s="28"/>
    </row>
    <row r="58" spans="2:9">
      <c r="B58" s="75"/>
      <c r="E58" s="25"/>
      <c r="F58" s="21"/>
      <c r="G58" s="26"/>
      <c r="H58" s="27"/>
      <c r="I58" s="28"/>
    </row>
    <row r="59" spans="2:9">
      <c r="E59" s="25"/>
      <c r="F59" s="21"/>
      <c r="G59" s="26"/>
      <c r="H59" s="27"/>
      <c r="I59" s="28"/>
    </row>
    <row r="60" spans="2:9">
      <c r="E60" s="25"/>
      <c r="F60" s="21"/>
      <c r="G60" s="26"/>
      <c r="H60" s="27"/>
      <c r="I60" s="28"/>
    </row>
    <row r="61" spans="2:9">
      <c r="E61" s="25"/>
      <c r="F61" s="21"/>
      <c r="G61" s="26"/>
      <c r="H61" s="27"/>
      <c r="I61" s="28"/>
    </row>
    <row r="62" spans="2:9">
      <c r="E62" s="25"/>
      <c r="F62" s="21"/>
      <c r="G62" s="26"/>
      <c r="H62" s="27"/>
      <c r="I62" s="28"/>
    </row>
    <row r="63" spans="2:9">
      <c r="E63" s="25"/>
      <c r="F63" s="21"/>
      <c r="G63" s="26"/>
      <c r="H63" s="27"/>
      <c r="I63" s="28"/>
    </row>
    <row r="64" spans="2:9">
      <c r="E64" s="25"/>
      <c r="F64" s="21"/>
      <c r="G64" s="26"/>
      <c r="H64" s="27"/>
      <c r="I64" s="28"/>
    </row>
  </sheetData>
  <mergeCells count="25">
    <mergeCell ref="A7:B9"/>
    <mergeCell ref="A1:J1"/>
    <mergeCell ref="B2:C2"/>
    <mergeCell ref="A3:J3"/>
    <mergeCell ref="B5:G5"/>
    <mergeCell ref="I6:J6"/>
    <mergeCell ref="E7:I7"/>
    <mergeCell ref="J7:J9"/>
    <mergeCell ref="E8:E9"/>
    <mergeCell ref="F8:F9"/>
    <mergeCell ref="G8:G9"/>
    <mergeCell ref="H8:H9"/>
    <mergeCell ref="I8:I9"/>
    <mergeCell ref="C7:D9"/>
    <mergeCell ref="A15:B15"/>
    <mergeCell ref="A16:B16"/>
    <mergeCell ref="C16:D16"/>
    <mergeCell ref="C11:D11"/>
    <mergeCell ref="C10:D10"/>
    <mergeCell ref="A12:B12"/>
    <mergeCell ref="C12:D12"/>
    <mergeCell ref="A13:B13"/>
    <mergeCell ref="A14:B14"/>
    <mergeCell ref="C14:D14"/>
    <mergeCell ref="A10:B10"/>
  </mergeCells>
  <phoneticPr fontId="41" type="noConversion"/>
  <printOptions horizontalCentered="1"/>
  <pageMargins left="0.19685039370078741" right="0.19685039370078741" top="0.59055118110236227" bottom="0.19685039370078741" header="0.31496062992125984" footer="0.31496062992125984"/>
  <pageSetup paperSize="9" scale="77" fitToHeight="0" orientation="landscape" horizontalDpi="1200" verticalDpi="1200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5A85C-8965-4B78-9AB3-5B52D09D96EA}">
  <sheetPr>
    <tabColor rgb="FFFF0000"/>
  </sheetPr>
  <dimension ref="A1:M30"/>
  <sheetViews>
    <sheetView view="pageBreakPreview" zoomScale="110" zoomScaleNormal="100" zoomScaleSheetLayoutView="110" workbookViewId="0">
      <selection activeCell="C24" sqref="C24"/>
    </sheetView>
  </sheetViews>
  <sheetFormatPr defaultRowHeight="15"/>
  <cols>
    <col min="1" max="1" width="6.7109375" style="88" customWidth="1"/>
    <col min="2" max="2" width="12.5703125" style="90" customWidth="1"/>
    <col min="3" max="3" width="64.85546875" style="88" customWidth="1"/>
    <col min="4" max="11" width="10.7109375" style="88" customWidth="1"/>
    <col min="12" max="12" width="12.28515625" style="88" customWidth="1"/>
    <col min="13" max="13" width="12.5703125" style="88" customWidth="1"/>
    <col min="14" max="16384" width="9.140625" style="88"/>
  </cols>
  <sheetData>
    <row r="1" spans="1:13" ht="18">
      <c r="A1" s="175" t="str">
        <f>gan.barat!A11</f>
        <v>ახალქალაქის მუნიციპალიტეტის სოფელ ხანდოს წყალსაცავის პროექტი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3" ht="18">
      <c r="A2" s="176" t="s">
        <v>1</v>
      </c>
      <c r="B2" s="176"/>
      <c r="C2" s="176"/>
      <c r="D2" s="176"/>
      <c r="E2" s="176"/>
      <c r="F2" s="176"/>
      <c r="G2" s="80" t="str">
        <f>B!B11</f>
        <v>B-1</v>
      </c>
      <c r="H2" s="80"/>
      <c r="I2" s="80"/>
      <c r="J2" s="80"/>
      <c r="K2" s="80"/>
      <c r="L2" s="80"/>
      <c r="M2" s="80"/>
    </row>
    <row r="3" spans="1:13">
      <c r="A3" s="177" t="str">
        <f>B!C11</f>
        <v>მიწის სამუშაოები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3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</row>
    <row r="5" spans="1:13" ht="32.25" customHeight="1">
      <c r="A5" s="131"/>
      <c r="B5" s="179" t="str">
        <f>gan.barat!B34</f>
        <v>ერთეული ფასები შედგენილია 2022 წლის IV კვარტლის სამშენებლო რესურსების ფასების მიხედვით და დღევანდელი საბაზრო ფასებით იმ მასალებზე რომლებიც არ არის სამშენებლო რეხურსების ფასების კრებულში და ხელფასებზე.</v>
      </c>
      <c r="C5" s="179"/>
      <c r="D5" s="179"/>
      <c r="E5" s="179"/>
      <c r="F5" s="179"/>
      <c r="G5" s="179"/>
      <c r="H5" s="131"/>
      <c r="I5" s="131"/>
      <c r="J5" s="131"/>
      <c r="K5" s="131"/>
      <c r="L5" s="131"/>
      <c r="M5" s="131"/>
    </row>
    <row r="6" spans="1:13">
      <c r="A6" s="37"/>
      <c r="B6" s="91"/>
      <c r="C6" s="174"/>
      <c r="D6" s="174"/>
      <c r="E6" s="174"/>
      <c r="F6" s="174"/>
      <c r="G6" s="174"/>
      <c r="H6" s="174"/>
      <c r="I6" s="174"/>
      <c r="J6" s="174"/>
      <c r="K6" s="174"/>
      <c r="L6" s="92"/>
      <c r="M6" s="92"/>
    </row>
    <row r="7" spans="1:13">
      <c r="A7" s="181" t="s">
        <v>21</v>
      </c>
      <c r="B7" s="183" t="s">
        <v>22</v>
      </c>
      <c r="C7" s="181" t="s">
        <v>23</v>
      </c>
      <c r="D7" s="181" t="s">
        <v>24</v>
      </c>
      <c r="E7" s="181" t="s">
        <v>25</v>
      </c>
      <c r="F7" s="181" t="s">
        <v>26</v>
      </c>
      <c r="G7" s="180" t="s">
        <v>27</v>
      </c>
      <c r="H7" s="180"/>
      <c r="I7" s="180" t="s">
        <v>28</v>
      </c>
      <c r="J7" s="180"/>
      <c r="K7" s="181" t="s">
        <v>29</v>
      </c>
      <c r="L7" s="182"/>
      <c r="M7" s="38" t="s">
        <v>0</v>
      </c>
    </row>
    <row r="8" spans="1:13">
      <c r="A8" s="181"/>
      <c r="B8" s="183"/>
      <c r="C8" s="181"/>
      <c r="D8" s="181"/>
      <c r="E8" s="181"/>
      <c r="F8" s="181"/>
      <c r="G8" s="129" t="s">
        <v>30</v>
      </c>
      <c r="H8" s="39" t="s">
        <v>2</v>
      </c>
      <c r="I8" s="129" t="s">
        <v>30</v>
      </c>
      <c r="J8" s="39" t="s">
        <v>2</v>
      </c>
      <c r="K8" s="129" t="s">
        <v>30</v>
      </c>
      <c r="L8" s="40" t="s">
        <v>2</v>
      </c>
      <c r="M8" s="41" t="s">
        <v>31</v>
      </c>
    </row>
    <row r="9" spans="1:13">
      <c r="A9" s="130">
        <v>1</v>
      </c>
      <c r="B9" s="42">
        <v>2</v>
      </c>
      <c r="C9" s="130">
        <v>3</v>
      </c>
      <c r="D9" s="130">
        <v>4</v>
      </c>
      <c r="E9" s="130">
        <v>5</v>
      </c>
      <c r="F9" s="130">
        <v>6</v>
      </c>
      <c r="G9" s="130">
        <v>7</v>
      </c>
      <c r="H9" s="130">
        <v>8</v>
      </c>
      <c r="I9" s="130">
        <v>9</v>
      </c>
      <c r="J9" s="130">
        <v>10</v>
      </c>
      <c r="K9" s="130">
        <v>11</v>
      </c>
      <c r="L9" s="130">
        <v>12</v>
      </c>
      <c r="M9" s="130">
        <v>13</v>
      </c>
    </row>
    <row r="10" spans="1:13" ht="30">
      <c r="A10" s="99" t="s">
        <v>46</v>
      </c>
      <c r="B10" s="100" t="s">
        <v>71</v>
      </c>
      <c r="C10" s="101" t="s">
        <v>67</v>
      </c>
      <c r="D10" s="102" t="s">
        <v>36</v>
      </c>
      <c r="E10" s="102"/>
      <c r="F10" s="103">
        <v>30000</v>
      </c>
      <c r="G10" s="104"/>
      <c r="H10" s="105"/>
      <c r="I10" s="104"/>
      <c r="J10" s="106"/>
      <c r="K10" s="104"/>
      <c r="L10" s="105"/>
      <c r="M10" s="103">
        <f>SUM(M11:M12)</f>
        <v>37817.939999999995</v>
      </c>
    </row>
    <row r="11" spans="1:13">
      <c r="A11" s="107"/>
      <c r="B11" s="108"/>
      <c r="C11" s="109" t="s">
        <v>35</v>
      </c>
      <c r="D11" s="104" t="s">
        <v>43</v>
      </c>
      <c r="E11" s="110">
        <f>7.58/1000</f>
        <v>7.5799999999999999E-3</v>
      </c>
      <c r="F11" s="106">
        <f>F10*E11</f>
        <v>227.4</v>
      </c>
      <c r="G11" s="110"/>
      <c r="H11" s="106"/>
      <c r="I11" s="93">
        <v>6.6</v>
      </c>
      <c r="J11" s="106">
        <f>F11*I11</f>
        <v>1500.84</v>
      </c>
      <c r="K11" s="110"/>
      <c r="L11" s="106"/>
      <c r="M11" s="106">
        <f>L11+J11+H11</f>
        <v>1500.84</v>
      </c>
    </row>
    <row r="12" spans="1:13" ht="15.75">
      <c r="A12" s="107"/>
      <c r="B12" s="121" t="s">
        <v>73</v>
      </c>
      <c r="C12" s="109" t="s">
        <v>68</v>
      </c>
      <c r="D12" s="104" t="s">
        <v>44</v>
      </c>
      <c r="E12" s="110">
        <f>17/1000</f>
        <v>1.7000000000000001E-2</v>
      </c>
      <c r="F12" s="105">
        <f>F10*E12</f>
        <v>510.00000000000006</v>
      </c>
      <c r="G12" s="111"/>
      <c r="H12" s="111"/>
      <c r="I12" s="111"/>
      <c r="J12" s="111"/>
      <c r="K12" s="78">
        <v>71.209999999999994</v>
      </c>
      <c r="L12" s="97">
        <f>K12*F12</f>
        <v>36317.1</v>
      </c>
      <c r="M12" s="106">
        <f>L12+J12+H12</f>
        <v>36317.1</v>
      </c>
    </row>
    <row r="13" spans="1:13" ht="30">
      <c r="A13" s="113" t="s">
        <v>47</v>
      </c>
      <c r="B13" s="132">
        <v>37643</v>
      </c>
      <c r="C13" s="115" t="s">
        <v>70</v>
      </c>
      <c r="D13" s="102" t="s">
        <v>36</v>
      </c>
      <c r="E13" s="102"/>
      <c r="F13" s="103">
        <f>F10</f>
        <v>30000</v>
      </c>
      <c r="G13" s="102"/>
      <c r="H13" s="116"/>
      <c r="I13" s="102"/>
      <c r="J13" s="117"/>
      <c r="K13" s="102"/>
      <c r="L13" s="116"/>
      <c r="M13" s="103">
        <f>SUM(M14:M17)</f>
        <v>46246.55999999999</v>
      </c>
    </row>
    <row r="14" spans="1:13">
      <c r="A14" s="113"/>
      <c r="B14" s="114"/>
      <c r="C14" s="118" t="s">
        <v>32</v>
      </c>
      <c r="D14" s="104" t="s">
        <v>43</v>
      </c>
      <c r="E14" s="104">
        <f>9.25/1000</f>
        <v>9.2499999999999995E-3</v>
      </c>
      <c r="F14" s="112">
        <f>F13*E14</f>
        <v>277.5</v>
      </c>
      <c r="G14" s="104"/>
      <c r="H14" s="105"/>
      <c r="I14" s="93">
        <v>6.6</v>
      </c>
      <c r="J14" s="106">
        <f>F14*I14</f>
        <v>1831.5</v>
      </c>
      <c r="K14" s="104"/>
      <c r="L14" s="105"/>
      <c r="M14" s="106">
        <f t="shared" ref="M14:M17" si="0">L14+J14+H14</f>
        <v>1831.5</v>
      </c>
    </row>
    <row r="15" spans="1:13" ht="15.75">
      <c r="A15" s="113"/>
      <c r="B15" s="121" t="s">
        <v>73</v>
      </c>
      <c r="C15" s="118" t="s">
        <v>69</v>
      </c>
      <c r="D15" s="104" t="s">
        <v>45</v>
      </c>
      <c r="E15" s="104">
        <f>20.7/1000</f>
        <v>2.07E-2</v>
      </c>
      <c r="F15" s="112">
        <f>F13*E15</f>
        <v>621</v>
      </c>
      <c r="G15" s="104"/>
      <c r="H15" s="105"/>
      <c r="I15" s="104"/>
      <c r="J15" s="106"/>
      <c r="K15" s="78">
        <v>71.209999999999994</v>
      </c>
      <c r="L15" s="98">
        <f>K15*F15</f>
        <v>44221.409999999996</v>
      </c>
      <c r="M15" s="106">
        <f t="shared" si="0"/>
        <v>44221.409999999996</v>
      </c>
    </row>
    <row r="16" spans="1:13">
      <c r="A16" s="113"/>
      <c r="B16" s="114"/>
      <c r="C16" s="118" t="s">
        <v>33</v>
      </c>
      <c r="D16" s="104" t="s">
        <v>20</v>
      </c>
      <c r="E16" s="104">
        <f>1.36/1000</f>
        <v>1.3600000000000001E-3</v>
      </c>
      <c r="F16" s="112">
        <f>F13*E16</f>
        <v>40.800000000000004</v>
      </c>
      <c r="G16" s="104"/>
      <c r="H16" s="105"/>
      <c r="I16" s="104"/>
      <c r="J16" s="106"/>
      <c r="K16" s="104">
        <v>4</v>
      </c>
      <c r="L16" s="97">
        <f>K16*F16</f>
        <v>163.20000000000002</v>
      </c>
      <c r="M16" s="106">
        <f t="shared" si="0"/>
        <v>163.20000000000002</v>
      </c>
    </row>
    <row r="17" spans="1:13">
      <c r="A17" s="113"/>
      <c r="B17" s="29" t="s">
        <v>64</v>
      </c>
      <c r="C17" s="118" t="s">
        <v>34</v>
      </c>
      <c r="D17" s="104" t="s">
        <v>36</v>
      </c>
      <c r="E17" s="104">
        <f>0.05/1000</f>
        <v>5.0000000000000002E-5</v>
      </c>
      <c r="F17" s="112">
        <f>F13*E17</f>
        <v>1.5</v>
      </c>
      <c r="G17" s="125">
        <v>20.3</v>
      </c>
      <c r="H17" s="105">
        <f>G17*F17</f>
        <v>30.450000000000003</v>
      </c>
      <c r="I17" s="104"/>
      <c r="J17" s="106"/>
      <c r="K17" s="104"/>
      <c r="L17" s="105"/>
      <c r="M17" s="106">
        <f t="shared" si="0"/>
        <v>30.450000000000003</v>
      </c>
    </row>
    <row r="18" spans="1:13">
      <c r="A18" s="113" t="s">
        <v>48</v>
      </c>
      <c r="B18" s="114"/>
      <c r="C18" s="115" t="s">
        <v>72</v>
      </c>
      <c r="D18" s="102" t="s">
        <v>37</v>
      </c>
      <c r="E18" s="102"/>
      <c r="F18" s="103">
        <f>F10*1.9</f>
        <v>57000</v>
      </c>
      <c r="G18" s="102"/>
      <c r="H18" s="116"/>
      <c r="I18" s="102"/>
      <c r="J18" s="117"/>
      <c r="K18" s="102"/>
      <c r="L18" s="116"/>
      <c r="M18" s="117">
        <f>SUM(M19)</f>
        <v>37050</v>
      </c>
    </row>
    <row r="19" spans="1:13">
      <c r="A19" s="119"/>
      <c r="B19" s="124" t="s">
        <v>59</v>
      </c>
      <c r="C19" s="118" t="s">
        <v>72</v>
      </c>
      <c r="D19" s="104" t="s">
        <v>37</v>
      </c>
      <c r="E19" s="104">
        <v>1</v>
      </c>
      <c r="F19" s="112">
        <f>F18*E19</f>
        <v>57000</v>
      </c>
      <c r="G19" s="104"/>
      <c r="H19" s="105"/>
      <c r="I19" s="104"/>
      <c r="J19" s="106"/>
      <c r="K19" s="120">
        <v>0.65</v>
      </c>
      <c r="L19" s="105">
        <f>K19*F19</f>
        <v>37050</v>
      </c>
      <c r="M19" s="106">
        <f>L19+J19+H19</f>
        <v>37050</v>
      </c>
    </row>
    <row r="20" spans="1:13">
      <c r="A20" s="44"/>
      <c r="B20" s="45"/>
      <c r="C20" s="46" t="s">
        <v>2</v>
      </c>
      <c r="D20" s="47"/>
      <c r="E20" s="48"/>
      <c r="F20" s="49"/>
      <c r="G20" s="49"/>
      <c r="H20" s="50">
        <f>SUM(H10:H19)</f>
        <v>30.450000000000003</v>
      </c>
      <c r="I20" s="50"/>
      <c r="J20" s="50">
        <f>SUM(J10:J19)</f>
        <v>3332.34</v>
      </c>
      <c r="K20" s="50"/>
      <c r="L20" s="50">
        <f>SUM(L10:L19)</f>
        <v>117751.70999999999</v>
      </c>
      <c r="M20" s="50">
        <f>SUM(M10:M19)/2</f>
        <v>121114.5</v>
      </c>
    </row>
    <row r="21" spans="1:13">
      <c r="A21" s="81"/>
      <c r="B21" s="51"/>
      <c r="C21" s="83" t="s">
        <v>38</v>
      </c>
      <c r="D21" s="84">
        <v>0.05</v>
      </c>
      <c r="E21" s="89"/>
      <c r="F21" s="82"/>
      <c r="G21" s="82"/>
      <c r="H21" s="85"/>
      <c r="I21" s="82"/>
      <c r="J21" s="85"/>
      <c r="K21" s="82"/>
      <c r="L21" s="85"/>
      <c r="M21" s="85">
        <f>H20*D21</f>
        <v>1.5225000000000002</v>
      </c>
    </row>
    <row r="22" spans="1:13">
      <c r="A22" s="81"/>
      <c r="B22" s="43"/>
      <c r="C22" s="52" t="s">
        <v>2</v>
      </c>
      <c r="D22" s="79"/>
      <c r="E22" s="130"/>
      <c r="F22" s="53"/>
      <c r="G22" s="53"/>
      <c r="H22" s="54"/>
      <c r="I22" s="55"/>
      <c r="J22" s="54"/>
      <c r="K22" s="55"/>
      <c r="L22" s="54"/>
      <c r="M22" s="54">
        <f>M20+M21</f>
        <v>121116.02250000001</v>
      </c>
    </row>
    <row r="23" spans="1:13">
      <c r="A23" s="81"/>
      <c r="B23" s="43"/>
      <c r="C23" s="86" t="s">
        <v>39</v>
      </c>
      <c r="D23" s="96">
        <v>0.1</v>
      </c>
      <c r="E23" s="89"/>
      <c r="F23" s="82"/>
      <c r="G23" s="82"/>
      <c r="H23" s="87"/>
      <c r="I23" s="87"/>
      <c r="J23" s="87"/>
      <c r="K23" s="87"/>
      <c r="L23" s="87"/>
      <c r="M23" s="85">
        <f>M22*D23</f>
        <v>12111.602250000002</v>
      </c>
    </row>
    <row r="24" spans="1:13">
      <c r="A24" s="81"/>
      <c r="B24" s="43"/>
      <c r="C24" s="52" t="s">
        <v>2</v>
      </c>
      <c r="D24" s="79"/>
      <c r="E24" s="130"/>
      <c r="F24" s="53"/>
      <c r="G24" s="53"/>
      <c r="H24" s="55"/>
      <c r="I24" s="55"/>
      <c r="J24" s="55"/>
      <c r="K24" s="55"/>
      <c r="L24" s="55"/>
      <c r="M24" s="54">
        <f>M22+M23</f>
        <v>133227.62475000002</v>
      </c>
    </row>
    <row r="25" spans="1:13">
      <c r="A25" s="81"/>
      <c r="B25" s="43"/>
      <c r="C25" s="86" t="s">
        <v>40</v>
      </c>
      <c r="D25" s="84">
        <v>0.08</v>
      </c>
      <c r="E25" s="89"/>
      <c r="F25" s="82"/>
      <c r="G25" s="82"/>
      <c r="H25" s="87"/>
      <c r="I25" s="87"/>
      <c r="J25" s="87"/>
      <c r="K25" s="87"/>
      <c r="L25" s="87"/>
      <c r="M25" s="85">
        <f>M24*D25</f>
        <v>10658.209980000001</v>
      </c>
    </row>
    <row r="26" spans="1:13">
      <c r="A26" s="81"/>
      <c r="B26" s="43"/>
      <c r="C26" s="52" t="s">
        <v>41</v>
      </c>
      <c r="D26" s="53"/>
      <c r="E26" s="130"/>
      <c r="F26" s="53"/>
      <c r="G26" s="53"/>
      <c r="H26" s="55"/>
      <c r="I26" s="55"/>
      <c r="J26" s="55"/>
      <c r="K26" s="55"/>
      <c r="L26" s="55"/>
      <c r="M26" s="54">
        <f>M24+M25</f>
        <v>143885.83473000003</v>
      </c>
    </row>
    <row r="27" spans="1:13">
      <c r="A27" s="90"/>
      <c r="B27" s="88"/>
    </row>
    <row r="28" spans="1:13">
      <c r="A28" s="90"/>
      <c r="B28" s="88"/>
    </row>
    <row r="29" spans="1:13">
      <c r="A29" s="90"/>
      <c r="B29" s="88"/>
      <c r="C29" s="88" t="str">
        <f>gan.barat!D17</f>
        <v>შპს „ჰიდრო“ ს/კ 404424155</v>
      </c>
    </row>
    <row r="30" spans="1:13">
      <c r="A30" s="90"/>
      <c r="B30" s="88"/>
      <c r="C30" s="88" t="str">
        <f>gan.barat!D18</f>
        <v>დირექტორი:</v>
      </c>
      <c r="D30" s="88" t="str">
        <f>gan.barat!I18</f>
        <v>ი.წურწუმია</v>
      </c>
    </row>
  </sheetData>
  <mergeCells count="15">
    <mergeCell ref="G7:H7"/>
    <mergeCell ref="I7:J7"/>
    <mergeCell ref="K7:L7"/>
    <mergeCell ref="A7:A8"/>
    <mergeCell ref="B7:B8"/>
    <mergeCell ref="C7:C8"/>
    <mergeCell ref="D7:D8"/>
    <mergeCell ref="E7:E8"/>
    <mergeCell ref="F7:F8"/>
    <mergeCell ref="C6:K6"/>
    <mergeCell ref="A1:M1"/>
    <mergeCell ref="A2:F2"/>
    <mergeCell ref="A3:M3"/>
    <mergeCell ref="A4:M4"/>
    <mergeCell ref="B5:G5"/>
  </mergeCells>
  <printOptions horizontalCentered="1"/>
  <pageMargins left="0.19685039370078741" right="0.19685039370078741" top="0.59055118110236227" bottom="0.19685039370078741" header="0.31496062992125984" footer="0.31496062992125984"/>
  <pageSetup paperSize="9" scale="73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gan.barat</vt:lpstr>
      <vt:lpstr>B</vt:lpstr>
      <vt:lpstr>B-1</vt:lpstr>
      <vt:lpstr>B!Print_Area</vt:lpstr>
      <vt:lpstr>'B-1'!Print_Area</vt:lpstr>
      <vt:lpstr>gan.barat!Print_Area</vt:lpstr>
      <vt:lpstr>'B-1'!Print_Titles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2023-01-24T12:07:12Z</dcterms:modified>
</cp:coreProperties>
</file>