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ll\Dropbox\D-M (EvilCorp)\ახალქალაქი 2022\დარბინიანის #50\"/>
    </mc:Choice>
  </mc:AlternateContent>
  <bookViews>
    <workbookView xWindow="-120" yWindow="-120" windowWidth="24240" windowHeight="13740" tabRatio="955" activeTab="2"/>
  </bookViews>
  <sheets>
    <sheet name="ხარჯთაღრიცხვა" sheetId="9" r:id="rId1"/>
    <sheet name="უწყისი" sheetId="16" r:id="rId2"/>
    <sheet name="გრაფიკი" sheetId="17" r:id="rId3"/>
    <sheet name="მასალები" sheetId="15" state="hidden" r:id="rId4"/>
  </sheets>
  <definedNames>
    <definedName name="_xlnm._FilterDatabase" localSheetId="3" hidden="1">მასალები!$A$3:$WVW$90</definedName>
    <definedName name="_xlnm._FilterDatabase" localSheetId="0" hidden="1">ხარჯთაღრიცხვა!$A$9:$U$140</definedName>
    <definedName name="_xlnm.Print_Area" localSheetId="0">ხარჯთაღრიცხვა!$A$1:$M$144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1" i="9" l="1"/>
  <c r="F81" i="9" s="1"/>
  <c r="H81" i="9" s="1"/>
  <c r="M81" i="9" s="1"/>
  <c r="F80" i="9"/>
  <c r="L80" i="9" s="1"/>
  <c r="F79" i="9"/>
  <c r="H79" i="9" s="1"/>
  <c r="M79" i="9" s="1"/>
  <c r="E77" i="9"/>
  <c r="F77" i="9" s="1"/>
  <c r="L77" i="9" s="1"/>
  <c r="M77" i="9" s="1"/>
  <c r="E76" i="9"/>
  <c r="F76" i="9" s="1"/>
  <c r="L76" i="9" s="1"/>
  <c r="M76" i="9" s="1"/>
  <c r="E75" i="9"/>
  <c r="F75" i="9" s="1"/>
  <c r="L75" i="9" s="1"/>
  <c r="M75" i="9" s="1"/>
  <c r="E74" i="9"/>
  <c r="F74" i="9" s="1"/>
  <c r="J74" i="9" s="1"/>
  <c r="M74" i="9" s="1"/>
  <c r="H80" i="9" l="1"/>
  <c r="M80" i="9" s="1"/>
  <c r="F93" i="9"/>
  <c r="H93" i="9" s="1"/>
  <c r="M93" i="9" s="1"/>
  <c r="F92" i="9"/>
  <c r="H92" i="9" s="1"/>
  <c r="M92" i="9" s="1"/>
  <c r="F90" i="9"/>
  <c r="L90" i="9" s="1"/>
  <c r="M90" i="9" s="1"/>
  <c r="F89" i="9"/>
  <c r="J89" i="9" s="1"/>
  <c r="M89" i="9" s="1"/>
  <c r="F87" i="9"/>
  <c r="H87" i="9" s="1"/>
  <c r="M87" i="9" s="1"/>
  <c r="F86" i="9"/>
  <c r="H86" i="9" s="1"/>
  <c r="M86" i="9" s="1"/>
  <c r="F84" i="9"/>
  <c r="L84" i="9" s="1"/>
  <c r="M84" i="9" s="1"/>
  <c r="F83" i="9"/>
  <c r="J83" i="9" s="1"/>
  <c r="M83" i="9" s="1"/>
  <c r="F22" i="9" l="1"/>
  <c r="J22" i="9" s="1"/>
  <c r="M22" i="9" s="1"/>
  <c r="F20" i="9"/>
  <c r="J20" i="9" s="1"/>
  <c r="M20" i="9" s="1"/>
  <c r="F108" i="9" l="1"/>
  <c r="H108" i="9" s="1"/>
  <c r="M108" i="9" s="1"/>
  <c r="F107" i="9"/>
  <c r="H107" i="9" s="1"/>
  <c r="M107" i="9" s="1"/>
  <c r="F106" i="9"/>
  <c r="H106" i="9" s="1"/>
  <c r="M106" i="9" s="1"/>
  <c r="F105" i="9"/>
  <c r="H105" i="9" s="1"/>
  <c r="M105" i="9" s="1"/>
  <c r="F104" i="9"/>
  <c r="H104" i="9" s="1"/>
  <c r="F103" i="9"/>
  <c r="F102" i="9"/>
  <c r="L102" i="9" s="1"/>
  <c r="F101" i="9"/>
  <c r="J101" i="9" s="1"/>
  <c r="F125" i="9"/>
  <c r="H125" i="9" s="1"/>
  <c r="M125" i="9" s="1"/>
  <c r="F123" i="9"/>
  <c r="J123" i="9" s="1"/>
  <c r="M123" i="9" s="1"/>
  <c r="F121" i="9"/>
  <c r="H121" i="9" s="1"/>
  <c r="M121" i="9" s="1"/>
  <c r="F120" i="9"/>
  <c r="H120" i="9" s="1"/>
  <c r="M120" i="9" s="1"/>
  <c r="F119" i="9"/>
  <c r="H119" i="9" s="1"/>
  <c r="M119" i="9" s="1"/>
  <c r="F118" i="9"/>
  <c r="H118" i="9" s="1"/>
  <c r="M118" i="9" s="1"/>
  <c r="F117" i="9"/>
  <c r="H117" i="9" s="1"/>
  <c r="M117" i="9" s="1"/>
  <c r="F115" i="9"/>
  <c r="L115" i="9" s="1"/>
  <c r="M115" i="9" s="1"/>
  <c r="F114" i="9"/>
  <c r="J114" i="9" s="1"/>
  <c r="M114" i="9" s="1"/>
  <c r="F112" i="9"/>
  <c r="H112" i="9" s="1"/>
  <c r="M112" i="9" s="1"/>
  <c r="F110" i="9"/>
  <c r="J110" i="9" s="1"/>
  <c r="M110" i="9" s="1"/>
  <c r="F16" i="9"/>
  <c r="L16" i="9" s="1"/>
  <c r="M16" i="9" s="1"/>
  <c r="M101" i="9" l="1"/>
  <c r="M102" i="9"/>
  <c r="M104" i="9"/>
  <c r="F15" i="9"/>
  <c r="J15" i="9" s="1"/>
  <c r="M15" i="9" s="1"/>
  <c r="F45" i="9" l="1"/>
  <c r="F52" i="9" s="1"/>
  <c r="H52" i="9" s="1"/>
  <c r="M52" i="9" s="1"/>
  <c r="F44" i="9"/>
  <c r="H44" i="9" s="1"/>
  <c r="M44" i="9" s="1"/>
  <c r="F43" i="9"/>
  <c r="H43" i="9" s="1"/>
  <c r="M43" i="9" s="1"/>
  <c r="F42" i="9"/>
  <c r="H42" i="9" s="1"/>
  <c r="M42" i="9" s="1"/>
  <c r="F41" i="9"/>
  <c r="H41" i="9" s="1"/>
  <c r="M41" i="9" s="1"/>
  <c r="F40" i="9"/>
  <c r="H40" i="9" s="1"/>
  <c r="M40" i="9" s="1"/>
  <c r="F39" i="9"/>
  <c r="H39" i="9" s="1"/>
  <c r="M39" i="9" s="1"/>
  <c r="F37" i="9"/>
  <c r="L37" i="9" s="1"/>
  <c r="M37" i="9" s="1"/>
  <c r="F36" i="9"/>
  <c r="J36" i="9" s="1"/>
  <c r="M36" i="9" s="1"/>
  <c r="F60" i="9"/>
  <c r="F66" i="9" s="1"/>
  <c r="H66" i="9" s="1"/>
  <c r="M66" i="9" s="1"/>
  <c r="F59" i="9"/>
  <c r="H59" i="9" s="1"/>
  <c r="M59" i="9" s="1"/>
  <c r="F58" i="9"/>
  <c r="H58" i="9" s="1"/>
  <c r="M58" i="9" s="1"/>
  <c r="F57" i="9"/>
  <c r="H57" i="9" s="1"/>
  <c r="M57" i="9" s="1"/>
  <c r="F55" i="9"/>
  <c r="L55" i="9" s="1"/>
  <c r="M55" i="9" s="1"/>
  <c r="F54" i="9"/>
  <c r="J54" i="9" s="1"/>
  <c r="M54" i="9" s="1"/>
  <c r="F46" i="9" l="1"/>
  <c r="J46" i="9" s="1"/>
  <c r="M46" i="9" s="1"/>
  <c r="F47" i="9"/>
  <c r="L47" i="9" s="1"/>
  <c r="M47" i="9" s="1"/>
  <c r="F50" i="9"/>
  <c r="H50" i="9" s="1"/>
  <c r="M50" i="9" s="1"/>
  <c r="F51" i="9"/>
  <c r="H51" i="9" s="1"/>
  <c r="M51" i="9" s="1"/>
  <c r="F49" i="9"/>
  <c r="H49" i="9" s="1"/>
  <c r="M49" i="9" s="1"/>
  <c r="F62" i="9"/>
  <c r="L62" i="9" s="1"/>
  <c r="M62" i="9" s="1"/>
  <c r="F65" i="9"/>
  <c r="H65" i="9" s="1"/>
  <c r="M65" i="9" s="1"/>
  <c r="F67" i="9"/>
  <c r="H67" i="9" s="1"/>
  <c r="M67" i="9" s="1"/>
  <c r="F64" i="9"/>
  <c r="H64" i="9" s="1"/>
  <c r="M64" i="9" s="1"/>
  <c r="F68" i="9"/>
  <c r="F61" i="9"/>
  <c r="J61" i="9" s="1"/>
  <c r="M61" i="9" s="1"/>
  <c r="F70" i="9" l="1"/>
  <c r="L70" i="9" s="1"/>
  <c r="F69" i="9"/>
  <c r="J69" i="9" s="1"/>
  <c r="M69" i="9" s="1"/>
  <c r="F72" i="9"/>
  <c r="H72" i="9" s="1"/>
  <c r="M72" i="9" s="1"/>
  <c r="M70" i="9" l="1"/>
  <c r="M27" i="9"/>
  <c r="F99" i="9"/>
  <c r="F98" i="9"/>
  <c r="F96" i="9"/>
  <c r="L96" i="9" s="1"/>
  <c r="M96" i="9" s="1"/>
  <c r="F95" i="9"/>
  <c r="J95" i="9" s="1"/>
  <c r="M95" i="9" s="1"/>
  <c r="F23" i="9"/>
  <c r="L25" i="9" s="1"/>
  <c r="M25" i="9" s="1"/>
  <c r="F18" i="9"/>
  <c r="J18" i="9" s="1"/>
  <c r="M18" i="9" s="1"/>
  <c r="F13" i="9"/>
  <c r="L13" i="9" s="1"/>
  <c r="M13" i="9" s="1"/>
  <c r="F12" i="9"/>
  <c r="J12" i="9" s="1"/>
  <c r="M12" i="9" s="1"/>
  <c r="L126" i="9" l="1"/>
  <c r="J126" i="9"/>
  <c r="H98" i="9"/>
  <c r="H99" i="9"/>
  <c r="M99" i="9" s="1"/>
  <c r="L26" i="9"/>
  <c r="F24" i="9"/>
  <c r="J24" i="9" s="1"/>
  <c r="M24" i="9" s="1"/>
  <c r="M98" i="9" l="1"/>
  <c r="H126" i="9"/>
  <c r="L128" i="9"/>
  <c r="J26" i="9"/>
  <c r="M26" i="9" s="1"/>
  <c r="L28" i="9"/>
  <c r="J128" i="9" l="1"/>
  <c r="J28" i="9"/>
  <c r="M28" i="9"/>
  <c r="J133" i="9" l="1"/>
  <c r="M136" i="9" s="1"/>
  <c r="M126" i="9"/>
  <c r="H127" i="9"/>
  <c r="M29" i="9"/>
  <c r="M30" i="9" s="1"/>
  <c r="M127" i="9" l="1"/>
  <c r="M128" i="9" s="1"/>
  <c r="M129" i="9" s="1"/>
  <c r="M130" i="9" s="1"/>
  <c r="M131" i="9" s="1"/>
  <c r="M132" i="9" s="1"/>
  <c r="H128" i="9"/>
  <c r="M31" i="9"/>
  <c r="M32" i="9" s="1"/>
  <c r="M133" i="9" l="1"/>
  <c r="M134" i="9" s="1"/>
  <c r="M135" i="9" s="1"/>
  <c r="M137" i="9" s="1"/>
  <c r="M138" i="9" l="1"/>
  <c r="M139" i="9" s="1"/>
  <c r="L3" i="9" l="1"/>
</calcChain>
</file>

<file path=xl/sharedStrings.xml><?xml version="1.0" encoding="utf-8"?>
<sst xmlns="http://schemas.openxmlformats.org/spreadsheetml/2006/main" count="565" uniqueCount="229">
  <si>
    <t>#</t>
  </si>
  <si>
    <t>2'</t>
  </si>
  <si>
    <t>3'</t>
  </si>
  <si>
    <t>4'</t>
  </si>
  <si>
    <t>12-8-5</t>
  </si>
  <si>
    <t>ელექტროდი</t>
  </si>
  <si>
    <t xml:space="preserve"> ობიექტის დასახელება: </t>
  </si>
  <si>
    <t>შენობის მოწყობის სამუშაოები</t>
  </si>
  <si>
    <t xml:space="preserve"> სახარჯთაღრიცხვო ღირებულება </t>
  </si>
  <si>
    <t xml:space="preserve"> ლარი </t>
  </si>
  <si>
    <t>საფუძველი</t>
  </si>
  <si>
    <t>განზ.</t>
  </si>
  <si>
    <t xml:space="preserve"> ნორმატიული </t>
  </si>
  <si>
    <t xml:space="preserve"> მასალა </t>
  </si>
  <si>
    <t xml:space="preserve"> ხელფასი </t>
  </si>
  <si>
    <t xml:space="preserve"> სამშენებლო  </t>
  </si>
  <si>
    <t xml:space="preserve"> ჯამი </t>
  </si>
  <si>
    <t>ს ა მ უ შ ა ო თ ა</t>
  </si>
  <si>
    <t xml:space="preserve"> რესურსი </t>
  </si>
  <si>
    <t xml:space="preserve"> მექანიზმები </t>
  </si>
  <si>
    <t>დ ა ს ა ხ ე ლ ე ბ ა</t>
  </si>
  <si>
    <t xml:space="preserve"> ერთ.-ზე </t>
  </si>
  <si>
    <t xml:space="preserve"> სულ </t>
  </si>
  <si>
    <t xml:space="preserve"> ერთ. </t>
  </si>
  <si>
    <t xml:space="preserve"> ფასი </t>
  </si>
  <si>
    <t xml:space="preserve"> 5' </t>
  </si>
  <si>
    <t xml:space="preserve"> 6' </t>
  </si>
  <si>
    <t xml:space="preserve"> 7' </t>
  </si>
  <si>
    <t xml:space="preserve"> 8' </t>
  </si>
  <si>
    <t xml:space="preserve"> 9' </t>
  </si>
  <si>
    <t xml:space="preserve"> 10' </t>
  </si>
  <si>
    <t xml:space="preserve"> 11' </t>
  </si>
  <si>
    <t xml:space="preserve"> 12' </t>
  </si>
  <si>
    <t xml:space="preserve"> 13' </t>
  </si>
  <si>
    <t>1.დემონტაჟის სამუშაოები</t>
  </si>
  <si>
    <t>მ2</t>
  </si>
  <si>
    <t xml:space="preserve">შრომის დანახარჯები  </t>
  </si>
  <si>
    <t>კაც/სთ</t>
  </si>
  <si>
    <t>სხვა მანქანა</t>
  </si>
  <si>
    <t>ლარი</t>
  </si>
  <si>
    <t>რ  25-8-15</t>
  </si>
  <si>
    <t>მ3</t>
  </si>
  <si>
    <t>გრძ.მ</t>
  </si>
  <si>
    <t xml:space="preserve">შრომის დანახარჯები </t>
  </si>
  <si>
    <t>რ21-87</t>
  </si>
  <si>
    <t>ტერიტორიის გასუფთავება სამშენებლო ნაგვისაგან</t>
  </si>
  <si>
    <t>ტ</t>
  </si>
  <si>
    <t xml:space="preserve"> Е1-22-1 </t>
  </si>
  <si>
    <t>სამშენებლო ნაგვის დატვირთვა ხელით ავტოთვითმცლელზე</t>
  </si>
  <si>
    <t>ჯამი</t>
  </si>
  <si>
    <t>ზედნადები ხარჯები</t>
  </si>
  <si>
    <t>მოგება</t>
  </si>
  <si>
    <t>ჯამი 1</t>
  </si>
  <si>
    <t>2. სამშენებლო სამუშაოები</t>
  </si>
  <si>
    <t>მასალა:</t>
  </si>
  <si>
    <t>ყალიბის ფარი</t>
  </si>
  <si>
    <t>სხვა მასალა</t>
  </si>
  <si>
    <t xml:space="preserve">ცემენტის ხსნარი 1:3 </t>
  </si>
  <si>
    <t>წყალემულსიური საღებავი მაღალი ხარისხის</t>
  </si>
  <si>
    <t>კგ</t>
  </si>
  <si>
    <t>საფითხნი</t>
  </si>
  <si>
    <t>ცემენტის ხსნარი 1:3</t>
  </si>
  <si>
    <t>წყალემულსიური  საღებავი მაღალი ხარისხის</t>
  </si>
  <si>
    <t>ლითონის ბადე  50X50</t>
  </si>
  <si>
    <t>ბათქაში მიუნხენის</t>
  </si>
  <si>
    <t xml:space="preserve">წებო-ცემენტი </t>
  </si>
  <si>
    <t>მოთუთიებული თუნუქი 0,55 მმ</t>
  </si>
  <si>
    <t>ხარაჩოს ლითონის ელემენტები</t>
  </si>
  <si>
    <t>ხარაჩოს ხის ელემენტები</t>
  </si>
  <si>
    <t>ფენილის ფარი</t>
  </si>
  <si>
    <t>კუთხოვანა 100X100X7</t>
  </si>
  <si>
    <t>ლითონის ფურცელი 8მმ</t>
  </si>
  <si>
    <t>ზეთოვანი საღებავი</t>
  </si>
  <si>
    <t>ოლიფა</t>
  </si>
  <si>
    <t>ხის ლამფა</t>
  </si>
  <si>
    <t>თაბაშირმუყაოს ფილები, ნესტგამძლე ლითონის კარკასით</t>
  </si>
  <si>
    <t>სხვა მასალა 0,389+0,163=</t>
  </si>
  <si>
    <t>ლითონის ბადე</t>
  </si>
  <si>
    <t>წყალემულსიური საღებავი</t>
  </si>
  <si>
    <t xml:space="preserve">ცემენტის ხსნარი მ150 </t>
  </si>
  <si>
    <t>ცემენტის ხსნარი მ100</t>
  </si>
  <si>
    <t>გრანიტის ფილა ხაოიანი</t>
  </si>
  <si>
    <t>ხელოვნური გრანიტის ფილები  ხაოიანი</t>
  </si>
  <si>
    <t>წებოცემენტი</t>
  </si>
  <si>
    <t>მეტალოპლასტმასის ფანჯარა</t>
  </si>
  <si>
    <t>ლითონის კარი</t>
  </si>
  <si>
    <t>ლითონის დამხმარე კონსტრუქციები</t>
  </si>
  <si>
    <t>საკეტი</t>
  </si>
  <si>
    <t>კომპლ</t>
  </si>
  <si>
    <t>საღებავი, ფითხი, ზუმფარა, მინა</t>
  </si>
  <si>
    <t>ხის მასალა, საღებავი, ფითხი, მინა</t>
  </si>
  <si>
    <t>ფურცლოვანი ფოლადი სისქით 10 მმ</t>
  </si>
  <si>
    <t>ანკერული ჭანჭიკი 16X150</t>
  </si>
  <si>
    <t>ცალი</t>
  </si>
  <si>
    <t>შველერი #16</t>
  </si>
  <si>
    <t>მილკვადრატი 40X40X3 მმ</t>
  </si>
  <si>
    <t>ლითონის ფურცელი რიფლირებული 5მმ</t>
  </si>
  <si>
    <t>ანტიკოროზიული საღებავი</t>
  </si>
  <si>
    <t>ცემენტის ხსნარი მ50</t>
  </si>
  <si>
    <t>საფეხურები</t>
  </si>
  <si>
    <t>მილკვადრატი 20X20X1.5 მმ</t>
  </si>
  <si>
    <t>ბეტონი მ300</t>
  </si>
  <si>
    <t>ღორღი მ400 ფრ.20-40მმ</t>
  </si>
  <si>
    <t>ბეტონი მ200</t>
  </si>
  <si>
    <t>ჯამი 2</t>
  </si>
  <si>
    <t xml:space="preserve">გაუთვალისწინებელი ხარჯი </t>
  </si>
  <si>
    <t>დღგ</t>
  </si>
  <si>
    <t xml:space="preserve">არმატურა ა-3 </t>
  </si>
  <si>
    <t xml:space="preserve">არმატურა ა-1 </t>
  </si>
  <si>
    <t>ხის კოჭი</t>
  </si>
  <si>
    <t>ცემენტის ხსნარი მ25</t>
  </si>
  <si>
    <t xml:space="preserve">თხევადი მინა </t>
  </si>
  <si>
    <t>ბეტონი B25</t>
  </si>
  <si>
    <t>ხის ფიცარი 2ხ.40მმ და მეტი</t>
  </si>
  <si>
    <t>ხის ფიცარი 3ხ.40მმ და მეტი</t>
  </si>
  <si>
    <t>ხის ფიცარი 2ხ.25-32მმ</t>
  </si>
  <si>
    <t>ანკერი დ-14</t>
  </si>
  <si>
    <t>მილკვადრატი 80X120X5</t>
  </si>
  <si>
    <t>მილკვადრატი 60X60X3</t>
  </si>
  <si>
    <t>მილკვადრატი 40X60X3</t>
  </si>
  <si>
    <t>პროფნასტილი მოთუთიებული თუნუქი 0,50 მმ ფერადი</t>
  </si>
  <si>
    <t>საჭვალი</t>
  </si>
  <si>
    <t>კეხის მოწყობა მოთუთიებული თუნუქით</t>
  </si>
  <si>
    <t>მცირე ზომის ბეტონის ბლოკები</t>
  </si>
  <si>
    <t>ხის ლაქი</t>
  </si>
  <si>
    <t>ხის ძელი</t>
  </si>
  <si>
    <t>სამშენებლო ჭანჭიკი</t>
  </si>
  <si>
    <t>ხის საფეხური მაგარი ჯიშის ხისგგან 38მმ</t>
  </si>
  <si>
    <t>ლურსმანი</t>
  </si>
  <si>
    <t>იატაკის ფიცარი სისქით 36მმ</t>
  </si>
  <si>
    <t>სატრანსპორტო ხარჯი</t>
  </si>
  <si>
    <t xml:space="preserve">    </t>
  </si>
  <si>
    <t>ჭანჭიკი სამშენებლო</t>
  </si>
  <si>
    <t xml:space="preserve">ბადე ბათქაშის </t>
  </si>
  <si>
    <t>ჟანგბადი ტექნიკური</t>
  </si>
  <si>
    <t xml:space="preserve">თხევადი გაზი ტექნიკური </t>
  </si>
  <si>
    <r>
      <t xml:space="preserve">ზეთოვანი საღებავი </t>
    </r>
    <r>
      <rPr>
        <sz val="10"/>
        <color rgb="FFFF0000"/>
        <rFont val="Calibri"/>
        <family val="2"/>
        <charset val="204"/>
        <scheme val="minor"/>
      </rPr>
      <t>ანტიკოროზიული</t>
    </r>
  </si>
  <si>
    <t>საღებავი სილიკატური</t>
  </si>
  <si>
    <t>ჯამი  1+2</t>
  </si>
  <si>
    <t>დაგროვითი საპენსიო გადასახადი (ხელფასიდან)</t>
  </si>
  <si>
    <t>•სახურავი</t>
  </si>
  <si>
    <t xml:space="preserve"> </t>
  </si>
  <si>
    <t xml:space="preserve">ელექტროდი </t>
  </si>
  <si>
    <t>m2</t>
  </si>
  <si>
    <t xml:space="preserve">Sromis danaxarjebi  </t>
  </si>
  <si>
    <t>kac/sT</t>
  </si>
  <si>
    <t>sxva manqana</t>
  </si>
  <si>
    <t>lari</t>
  </si>
  <si>
    <t>10-36-5</t>
  </si>
  <si>
    <t xml:space="preserve">Sromis danaxarjebi </t>
  </si>
  <si>
    <t>masala:</t>
  </si>
  <si>
    <t>xis ficari 3x.40mm</t>
  </si>
  <si>
    <t>m3</t>
  </si>
  <si>
    <t>lursmani</t>
  </si>
  <si>
    <t>kg</t>
  </si>
  <si>
    <t>sxva masala</t>
  </si>
  <si>
    <t>10-37-3</t>
  </si>
  <si>
    <t>xis molartyvis cecxldacva</t>
  </si>
  <si>
    <t>fosformJava amoniumi</t>
  </si>
  <si>
    <t>amoniumis sulfati</t>
  </si>
  <si>
    <t>navTis kontaqti</t>
  </si>
  <si>
    <t>10-39-2</t>
  </si>
  <si>
    <t>xis molartyvis antiseptireba</t>
  </si>
  <si>
    <t>pasta antiseptikuri</t>
  </si>
  <si>
    <t>saWvali</t>
  </si>
  <si>
    <t>cali</t>
  </si>
  <si>
    <t>10-11</t>
  </si>
  <si>
    <t>antiseptirebuli xis koWebis mowyoba</t>
  </si>
  <si>
    <t xml:space="preserve">xis Zeli </t>
  </si>
  <si>
    <t>samSeneblo lursmani</t>
  </si>
  <si>
    <t>antiseptikuri pasta</t>
  </si>
  <si>
    <t>toli</t>
  </si>
  <si>
    <t>mavTuli glinula</t>
  </si>
  <si>
    <t>10-37-1</t>
  </si>
  <si>
    <t>xis koWebis cecxldacva</t>
  </si>
  <si>
    <t>xis ficrebiT molartyvis sisqiT  40mm</t>
  </si>
  <si>
    <t xml:space="preserve">შედგენილია 2022 III კვ. დონეზე                                 </t>
  </si>
  <si>
    <t>46-28-3</t>
  </si>
  <si>
    <t>saxuravis mowyoba პროფილირებული TunuqiT sisqiT 0.50mm (ფერადი)</t>
  </si>
  <si>
    <t>profilirebuli Tunuqi 0.50 (ფერადი)</t>
  </si>
  <si>
    <t>wyalmimRebi Zabrebis mowyoba</t>
  </si>
  <si>
    <t xml:space="preserve">sxva manqana normiT </t>
  </si>
  <si>
    <t>wyalmimRebi Zabrebi</t>
  </si>
  <si>
    <t>sxvadasxva masala normiT</t>
  </si>
  <si>
    <t>12-8-3</t>
  </si>
  <si>
    <t xml:space="preserve">wyalsawreti milebis mowyoba </t>
  </si>
  <si>
    <t>grZ.m</t>
  </si>
  <si>
    <t>wyalsawreti milebi</t>
  </si>
  <si>
    <t>WanWiki</t>
  </si>
  <si>
    <t>naWedi</t>
  </si>
  <si>
    <t>wyalmimRebi muxlebis mowyoba</t>
  </si>
  <si>
    <t>muxli</t>
  </si>
  <si>
    <t>wolila wyalSemkrebi Raris mowyoba moTuTiebuli TunuqiT, 0.50 mm</t>
  </si>
  <si>
    <t>srf5-4</t>
  </si>
  <si>
    <t>moTuTiebuli Tunuqi 0.50 mm</t>
  </si>
  <si>
    <t>t</t>
  </si>
  <si>
    <t>srf9-2</t>
  </si>
  <si>
    <t>srf9-24</t>
  </si>
  <si>
    <t xml:space="preserve"> srf10-30</t>
  </si>
  <si>
    <t>aszbestcementis saxuravis moxsna (დასაწყობებით)</t>
  </si>
  <si>
    <t>ხის კონსტრუქციების დემონტაჟი (დასაწყობებით)</t>
  </si>
  <si>
    <t>პროფნასტილი მოთუთიებული თუნუქი 0,50 მმ (ფერადი)</t>
  </si>
  <si>
    <t>r-8-247  miyen.</t>
  </si>
  <si>
    <t>ტერიტორიის გასუფთავება დასასაწყობებელი მასალებისგან</t>
  </si>
  <si>
    <t>ხე მასალის და ასბესტცემენტის ფილების დატვირთვა ავტომობილზე</t>
  </si>
  <si>
    <t>სამშენებლო ნაგვის და მასალების  გატანა 10 კმ-ზე  (შემსყიდველის მიერ მითითებულ ადგილზე)</t>
  </si>
  <si>
    <t>ქ. ახალქალაქში დარბინიანის ქუჩა #50-ში მდებარე საცხოვრებელი კორპუსის სახურავის რეაბილიტაციის ხარჯთაღრიცხვა</t>
  </si>
  <si>
    <t>10-3-5</t>
  </si>
  <si>
    <t>Sublis Seficvra</t>
  </si>
  <si>
    <t>xis ficari IIx.40-60mm</t>
  </si>
  <si>
    <t>Sublis dafarva moTuTiebuli TunuqiT</t>
  </si>
  <si>
    <t>moTuTiebuli Tunuqi 0,50 mm</t>
  </si>
  <si>
    <t>9-4-1.</t>
  </si>
  <si>
    <t>amwe 25tn</t>
  </si>
  <si>
    <t>m/s</t>
  </si>
  <si>
    <t>amwe 40tn</t>
  </si>
  <si>
    <t>m/sT</t>
  </si>
  <si>
    <t xml:space="preserve">სამუშაოს დასახელება </t>
  </si>
  <si>
    <t xml:space="preserve">განზომილება </t>
  </si>
  <si>
    <t>რაოდენობა</t>
  </si>
  <si>
    <t>Seadgina                     Sps  "d-m"</t>
  </si>
  <si>
    <t>direqtori                   k.nadiraZe</t>
  </si>
  <si>
    <t>თვე</t>
  </si>
  <si>
    <t>I</t>
  </si>
  <si>
    <t xml:space="preserve">II </t>
  </si>
  <si>
    <t>ქ. ახალქალაქში დარბინიანის ქუჩა #50-ში მდებარე საცხოვრებელი კორპუსის სახურავის რეაბილიტაციის სამუშაოების მოცულობის უწყისი</t>
  </si>
  <si>
    <t>ქ. ახალქალაქში დარბინიანის ქუჩა #50-ში მდებარე საცხოვრებელი კორპუსის სახურავის რეაბილიტაციის სამუშაოების გეგმა-გრაფიკი</t>
  </si>
  <si>
    <t>Seadgina                               Sps  "d-m"</t>
  </si>
  <si>
    <t>direqtori                             k.nadiraZe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</si>
</sst>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[$-437]yyyy\ &quot;წლის&quot;\ dd\ mm\,\ dddd"/>
    <numFmt numFmtId="165" formatCode="_-* #,##0.00_-;\-* #,##0.00_-;_-* &quot;-&quot;??_-;_-@_-"/>
    <numFmt numFmtId="166" formatCode="0.0000"/>
    <numFmt numFmtId="167" formatCode="0.000"/>
    <numFmt numFmtId="168" formatCode="_-* #,##0.00\ _₽_-;\-* #,##0.00\ _₽_-;_-* &quot;-&quot;??\ _₽_-;_-@_-"/>
    <numFmt numFmtId="169" formatCode="0.0"/>
    <numFmt numFmtId="170" formatCode="#,##0.000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cadNusx"/>
    </font>
    <font>
      <b/>
      <sz val="10"/>
      <color indexed="8"/>
      <name val="AcadNusx"/>
    </font>
    <font>
      <b/>
      <sz val="10"/>
      <color indexed="8"/>
      <name val="AcadMtavr"/>
    </font>
    <font>
      <b/>
      <sz val="10"/>
      <name val="AcadNusx"/>
    </font>
    <font>
      <sz val="10"/>
      <name val="AcadNusx"/>
    </font>
    <font>
      <sz val="10"/>
      <name val="Arial"/>
      <family val="2"/>
    </font>
    <font>
      <sz val="10"/>
      <name val="Times New Roman"/>
      <family val="1"/>
    </font>
    <font>
      <sz val="10"/>
      <name val="Arial Cyr"/>
    </font>
    <font>
      <sz val="10"/>
      <name val="Helv"/>
    </font>
    <font>
      <b/>
      <sz val="10"/>
      <name val="Times New Roman"/>
      <family val="1"/>
    </font>
    <font>
      <sz val="11"/>
      <name val="Calibri"/>
      <family val="2"/>
    </font>
    <font>
      <sz val="10"/>
      <name val="Calibri"/>
      <family val="2"/>
    </font>
    <font>
      <sz val="10"/>
      <name val="Sylfaen"/>
      <family val="1"/>
      <charset val="204"/>
    </font>
    <font>
      <sz val="10"/>
      <color rgb="FFFF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0"/>
      <color rgb="FFFF0000"/>
      <name val="Times New Roman"/>
      <family val="1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70C0"/>
      <name val="AcadNusx"/>
    </font>
    <font>
      <sz val="11"/>
      <color rgb="FF0070C0"/>
      <name val="AcadNusx"/>
    </font>
    <font>
      <sz val="10"/>
      <color rgb="FF0070C0"/>
      <name val="Arial Cyr"/>
    </font>
    <font>
      <sz val="10"/>
      <color rgb="FF0070C0"/>
      <name val="Times New Roman"/>
      <family val="1"/>
    </font>
    <font>
      <b/>
      <sz val="11"/>
      <color rgb="FF0070C0"/>
      <name val="AcadNusx"/>
    </font>
    <font>
      <sz val="10"/>
      <color indexed="8"/>
      <name val="Calibri"/>
      <family val="2"/>
    </font>
    <font>
      <sz val="10"/>
      <color theme="1"/>
      <name val="AcadNusx"/>
    </font>
    <font>
      <sz val="10"/>
      <color theme="1"/>
      <name val="Times New Roman"/>
      <family val="1"/>
    </font>
    <font>
      <sz val="10"/>
      <color rgb="FFFF0000"/>
      <name val="AcadNusx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Sylfae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</cellStyleXfs>
  <cellXfs count="456">
    <xf numFmtId="0" fontId="0" fillId="0" borderId="0" xfId="0"/>
    <xf numFmtId="0" fontId="3" fillId="0" borderId="0" xfId="1" applyNumberFormat="1" applyFont="1" applyFill="1" applyAlignment="1" applyProtection="1">
      <alignment horizontal="center" vertical="center"/>
    </xf>
    <xf numFmtId="43" fontId="4" fillId="0" borderId="0" xfId="1" applyFont="1" applyFill="1" applyAlignment="1" applyProtection="1">
      <alignment horizontal="right" vertical="center"/>
    </xf>
    <xf numFmtId="43" fontId="5" fillId="0" borderId="0" xfId="1" applyFont="1" applyFill="1" applyAlignment="1" applyProtection="1">
      <alignment horizontal="right" vertical="center"/>
    </xf>
    <xf numFmtId="0" fontId="3" fillId="0" borderId="0" xfId="0" applyFont="1"/>
    <xf numFmtId="0" fontId="8" fillId="0" borderId="0" xfId="3"/>
    <xf numFmtId="0" fontId="7" fillId="0" borderId="0" xfId="4" applyFont="1" applyAlignment="1">
      <alignment horizontal="center"/>
    </xf>
    <xf numFmtId="0" fontId="7" fillId="0" borderId="0" xfId="1" applyNumberFormat="1" applyFont="1" applyFill="1" applyAlignment="1" applyProtection="1">
      <alignment horizontal="center" vertical="center"/>
    </xf>
    <xf numFmtId="9" fontId="7" fillId="0" borderId="0" xfId="6" applyFont="1" applyFill="1" applyProtection="1"/>
    <xf numFmtId="0" fontId="6" fillId="0" borderId="0" xfId="8" applyFont="1" applyAlignment="1">
      <alignment vertical="center" wrapText="1"/>
    </xf>
    <xf numFmtId="9" fontId="7" fillId="0" borderId="1" xfId="6" applyFont="1" applyFill="1" applyBorder="1" applyAlignment="1" applyProtection="1">
      <alignment horizontal="center" vertical="center"/>
    </xf>
    <xf numFmtId="0" fontId="7" fillId="0" borderId="4" xfId="4" applyFont="1" applyBorder="1" applyAlignment="1">
      <alignment horizontal="center"/>
    </xf>
    <xf numFmtId="0" fontId="9" fillId="0" borderId="0" xfId="8" applyFont="1"/>
    <xf numFmtId="0" fontId="8" fillId="0" borderId="0" xfId="8"/>
    <xf numFmtId="0" fontId="13" fillId="0" borderId="0" xfId="0" applyFont="1"/>
    <xf numFmtId="0" fontId="9" fillId="0" borderId="0" xfId="0" applyFont="1"/>
    <xf numFmtId="0" fontId="11" fillId="0" borderId="0" xfId="0" applyFont="1"/>
    <xf numFmtId="0" fontId="6" fillId="0" borderId="0" xfId="4" applyFont="1" applyAlignment="1">
      <alignment horizontal="center"/>
    </xf>
    <xf numFmtId="0" fontId="20" fillId="0" borderId="13" xfId="0" applyFont="1" applyBorder="1" applyAlignment="1">
      <alignment horizontal="center" vertical="center" wrapText="1"/>
    </xf>
    <xf numFmtId="4" fontId="20" fillId="0" borderId="13" xfId="1" applyNumberFormat="1" applyFont="1" applyFill="1" applyBorder="1" applyAlignment="1" applyProtection="1">
      <alignment horizontal="center" vertical="center" wrapText="1"/>
    </xf>
    <xf numFmtId="4" fontId="16" fillId="2" borderId="13" xfId="1" applyNumberFormat="1" applyFont="1" applyFill="1" applyBorder="1" applyAlignment="1" applyProtection="1">
      <alignment horizontal="center" vertical="center" wrapText="1"/>
    </xf>
    <xf numFmtId="4" fontId="18" fillId="0" borderId="13" xfId="1" applyNumberFormat="1" applyFont="1" applyFill="1" applyBorder="1" applyAlignment="1" applyProtection="1">
      <alignment horizontal="center" vertical="center" wrapText="1"/>
    </xf>
    <xf numFmtId="0" fontId="21" fillId="0" borderId="0" xfId="0" applyFont="1" applyAlignment="1">
      <alignment horizontal="center"/>
    </xf>
    <xf numFmtId="0" fontId="21" fillId="0" borderId="0" xfId="0" applyFont="1"/>
    <xf numFmtId="0" fontId="20" fillId="0" borderId="0" xfId="0" applyFont="1"/>
    <xf numFmtId="0" fontId="20" fillId="0" borderId="0" xfId="8" applyFont="1"/>
    <xf numFmtId="0" fontId="19" fillId="0" borderId="0" xfId="8" applyFont="1" applyAlignment="1">
      <alignment horizontal="center"/>
    </xf>
    <xf numFmtId="0" fontId="20" fillId="0" borderId="0" xfId="8" applyFont="1" applyAlignment="1">
      <alignment horizontal="center"/>
    </xf>
    <xf numFmtId="0" fontId="20" fillId="0" borderId="0" xfId="0" applyFont="1" applyAlignment="1">
      <alignment horizontal="center"/>
    </xf>
    <xf numFmtId="0" fontId="19" fillId="0" borderId="13" xfId="0" quotePrefix="1" applyFont="1" applyBorder="1" applyAlignment="1">
      <alignment horizontal="center"/>
    </xf>
    <xf numFmtId="0" fontId="20" fillId="0" borderId="13" xfId="0" applyFont="1" applyBorder="1" applyAlignment="1">
      <alignment horizontal="left" wrapText="1"/>
    </xf>
    <xf numFmtId="0" fontId="20" fillId="0" borderId="13" xfId="0" applyFont="1" applyBorder="1" applyAlignment="1">
      <alignment horizontal="center" wrapText="1"/>
    </xf>
    <xf numFmtId="4" fontId="20" fillId="0" borderId="13" xfId="1" applyNumberFormat="1" applyFont="1" applyFill="1" applyBorder="1" applyAlignment="1" applyProtection="1">
      <alignment horizontal="center" wrapText="1"/>
    </xf>
    <xf numFmtId="0" fontId="19" fillId="0" borderId="0" xfId="0" applyFont="1" applyAlignment="1">
      <alignment horizontal="center"/>
    </xf>
    <xf numFmtId="4" fontId="21" fillId="2" borderId="13" xfId="1" applyNumberFormat="1" applyFont="1" applyFill="1" applyBorder="1" applyAlignment="1" applyProtection="1">
      <alignment horizontal="center" vertical="center" wrapText="1"/>
    </xf>
    <xf numFmtId="0" fontId="24" fillId="0" borderId="9" xfId="0" quotePrefix="1" applyFont="1" applyBorder="1" applyAlignment="1">
      <alignment vertical="top" wrapText="1"/>
    </xf>
    <xf numFmtId="0" fontId="16" fillId="0" borderId="9" xfId="0" applyFont="1" applyBorder="1" applyAlignment="1">
      <alignment horizontal="center" vertical="top" wrapText="1"/>
    </xf>
    <xf numFmtId="0" fontId="24" fillId="0" borderId="0" xfId="8" applyFont="1"/>
    <xf numFmtId="4" fontId="24" fillId="0" borderId="0" xfId="8" applyNumberFormat="1" applyFont="1"/>
    <xf numFmtId="0" fontId="20" fillId="0" borderId="0" xfId="8" applyFont="1" applyAlignment="1">
      <alignment wrapText="1"/>
    </xf>
    <xf numFmtId="0" fontId="20" fillId="0" borderId="13" xfId="8" applyFont="1" applyBorder="1" applyAlignment="1">
      <alignment horizontal="center" vertical="center" wrapText="1"/>
    </xf>
    <xf numFmtId="0" fontId="20" fillId="0" borderId="13" xfId="8" applyFont="1" applyBorder="1" applyAlignment="1">
      <alignment horizontal="left" vertical="top" wrapText="1"/>
    </xf>
    <xf numFmtId="0" fontId="20" fillId="0" borderId="13" xfId="8" applyFont="1" applyBorder="1" applyAlignment="1">
      <alignment horizontal="center" vertical="top" wrapText="1"/>
    </xf>
    <xf numFmtId="0" fontId="20" fillId="0" borderId="13" xfId="8" quotePrefix="1" applyFont="1" applyBorder="1" applyAlignment="1">
      <alignment horizontal="center" vertical="top" wrapText="1"/>
    </xf>
    <xf numFmtId="0" fontId="20" fillId="0" borderId="13" xfId="0" applyFont="1" applyBorder="1" applyAlignment="1">
      <alignment horizontal="center" vertical="top" wrapText="1"/>
    </xf>
    <xf numFmtId="0" fontId="20" fillId="0" borderId="13" xfId="0" quotePrefix="1" applyFont="1" applyBorder="1" applyAlignment="1">
      <alignment horizontal="center" vertical="top" wrapText="1"/>
    </xf>
    <xf numFmtId="0" fontId="20" fillId="0" borderId="13" xfId="0" applyFont="1" applyBorder="1" applyAlignment="1">
      <alignment horizontal="left" vertical="top" wrapText="1"/>
    </xf>
    <xf numFmtId="4" fontId="20" fillId="0" borderId="9" xfId="1" applyNumberFormat="1" applyFont="1" applyFill="1" applyBorder="1" applyAlignment="1" applyProtection="1">
      <alignment horizontal="center" vertical="center" wrapText="1"/>
    </xf>
    <xf numFmtId="0" fontId="20" fillId="0" borderId="13" xfId="0" applyFont="1" applyBorder="1" applyAlignment="1">
      <alignment vertical="top" wrapText="1"/>
    </xf>
    <xf numFmtId="0" fontId="21" fillId="0" borderId="0" xfId="8" applyFont="1"/>
    <xf numFmtId="0" fontId="19" fillId="0" borderId="0" xfId="8" applyFont="1" applyAlignment="1">
      <alignment horizontal="left"/>
    </xf>
    <xf numFmtId="4" fontId="20" fillId="0" borderId="13" xfId="0" applyNumberFormat="1" applyFont="1" applyBorder="1" applyAlignment="1">
      <alignment horizontal="center" vertical="top" wrapText="1"/>
    </xf>
    <xf numFmtId="0" fontId="21" fillId="0" borderId="13" xfId="0" quotePrefix="1" applyFont="1" applyBorder="1" applyAlignment="1">
      <alignment horizontal="center" vertical="top" wrapText="1"/>
    </xf>
    <xf numFmtId="0" fontId="21" fillId="2" borderId="13" xfId="0" applyFont="1" applyFill="1" applyBorder="1" applyAlignment="1">
      <alignment vertical="top" wrapText="1"/>
    </xf>
    <xf numFmtId="0" fontId="21" fillId="0" borderId="13" xfId="0" applyFont="1" applyBorder="1" applyAlignment="1">
      <alignment horizontal="center" vertical="top" wrapText="1"/>
    </xf>
    <xf numFmtId="4" fontId="21" fillId="0" borderId="13" xfId="0" applyNumberFormat="1" applyFont="1" applyBorder="1" applyAlignment="1">
      <alignment horizontal="center" vertical="top" wrapText="1"/>
    </xf>
    <xf numFmtId="0" fontId="2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8" applyFont="1" applyAlignment="1">
      <alignment vertical="center"/>
    </xf>
    <xf numFmtId="0" fontId="20" fillId="0" borderId="13" xfId="0" quotePrefix="1" applyFont="1" applyBorder="1" applyAlignment="1">
      <alignment vertical="center" wrapText="1"/>
    </xf>
    <xf numFmtId="0" fontId="20" fillId="0" borderId="13" xfId="8" applyFont="1" applyBorder="1" applyAlignment="1">
      <alignment horizontal="left" vertical="center" wrapText="1"/>
    </xf>
    <xf numFmtId="0" fontId="19" fillId="0" borderId="0" xfId="8" applyFont="1"/>
    <xf numFmtId="0" fontId="20" fillId="0" borderId="13" xfId="0" quotePrefix="1" applyFont="1" applyBorder="1" applyAlignment="1">
      <alignment horizontal="left" vertical="top" wrapText="1"/>
    </xf>
    <xf numFmtId="0" fontId="20" fillId="0" borderId="13" xfId="0" quotePrefix="1" applyFont="1" applyBorder="1" applyAlignment="1">
      <alignment vertical="top" wrapText="1"/>
    </xf>
    <xf numFmtId="0" fontId="19" fillId="0" borderId="0" xfId="0" applyFont="1"/>
    <xf numFmtId="0" fontId="20" fillId="0" borderId="13" xfId="8" quotePrefix="1" applyFont="1" applyBorder="1" applyAlignment="1">
      <alignment vertical="top" wrapText="1"/>
    </xf>
    <xf numFmtId="43" fontId="20" fillId="0" borderId="0" xfId="1" applyFont="1"/>
    <xf numFmtId="4" fontId="20" fillId="0" borderId="13" xfId="1" applyNumberFormat="1" applyFont="1" applyFill="1" applyBorder="1" applyAlignment="1">
      <alignment horizontal="center" vertical="top" wrapText="1"/>
    </xf>
    <xf numFmtId="0" fontId="20" fillId="0" borderId="13" xfId="8" quotePrefix="1" applyFont="1" applyBorder="1" applyAlignment="1">
      <alignment horizontal="left" vertical="top" wrapText="1"/>
    </xf>
    <xf numFmtId="0" fontId="19" fillId="0" borderId="0" xfId="0" applyFont="1" applyAlignment="1">
      <alignment horizontal="left"/>
    </xf>
    <xf numFmtId="0" fontId="20" fillId="0" borderId="13" xfId="9" quotePrefix="1" applyFont="1" applyBorder="1" applyAlignment="1">
      <alignment vertical="top" wrapText="1"/>
    </xf>
    <xf numFmtId="0" fontId="20" fillId="0" borderId="13" xfId="9" applyFont="1" applyBorder="1" applyAlignment="1">
      <alignment horizontal="left" vertical="top" wrapText="1"/>
    </xf>
    <xf numFmtId="0" fontId="20" fillId="0" borderId="13" xfId="9" applyFont="1" applyBorder="1" applyAlignment="1">
      <alignment horizontal="center" vertical="top" wrapText="1"/>
    </xf>
    <xf numFmtId="4" fontId="20" fillId="0" borderId="13" xfId="11" applyNumberFormat="1" applyFont="1" applyFill="1" applyBorder="1" applyAlignment="1" applyProtection="1">
      <alignment horizontal="center" vertical="center" wrapText="1"/>
    </xf>
    <xf numFmtId="0" fontId="19" fillId="0" borderId="0" xfId="9" applyFont="1" applyAlignment="1">
      <alignment horizontal="left"/>
    </xf>
    <xf numFmtId="0" fontId="20" fillId="0" borderId="13" xfId="9" quotePrefix="1" applyFont="1" applyBorder="1" applyAlignment="1">
      <alignment horizontal="center" vertical="top" wrapText="1"/>
    </xf>
    <xf numFmtId="4" fontId="21" fillId="2" borderId="13" xfId="11" applyNumberFormat="1" applyFont="1" applyFill="1" applyBorder="1" applyAlignment="1">
      <alignment horizontal="center" vertical="top" wrapText="1"/>
    </xf>
    <xf numFmtId="4" fontId="21" fillId="0" borderId="9" xfId="1" applyNumberFormat="1" applyFont="1" applyFill="1" applyBorder="1" applyAlignment="1" applyProtection="1">
      <alignment horizontal="center" vertical="center" wrapText="1"/>
    </xf>
    <xf numFmtId="0" fontId="20" fillId="0" borderId="13" xfId="8" applyFont="1" applyBorder="1" applyAlignment="1">
      <alignment vertical="top" wrapText="1"/>
    </xf>
    <xf numFmtId="0" fontId="16" fillId="2" borderId="9" xfId="0" applyFont="1" applyFill="1" applyBorder="1" applyAlignment="1">
      <alignment horizontal="left" vertical="top" wrapText="1"/>
    </xf>
    <xf numFmtId="0" fontId="20" fillId="0" borderId="13" xfId="0" applyFont="1" applyBorder="1"/>
    <xf numFmtId="0" fontId="20" fillId="0" borderId="13" xfId="8" applyFont="1" applyBorder="1" applyAlignment="1">
      <alignment horizontal="center" vertical="top"/>
    </xf>
    <xf numFmtId="4" fontId="25" fillId="0" borderId="13" xfId="1" applyNumberFormat="1" applyFont="1" applyFill="1" applyBorder="1" applyAlignment="1" applyProtection="1">
      <alignment horizontal="center" vertical="center" wrapText="1"/>
    </xf>
    <xf numFmtId="0" fontId="20" fillId="3" borderId="13" xfId="8" quotePrefix="1" applyFont="1" applyFill="1" applyBorder="1" applyAlignment="1">
      <alignment vertical="top" wrapText="1"/>
    </xf>
    <xf numFmtId="4" fontId="20" fillId="0" borderId="13" xfId="1" applyNumberFormat="1" applyFont="1" applyFill="1" applyBorder="1" applyAlignment="1" applyProtection="1">
      <alignment horizontal="center" vertical="top" wrapText="1"/>
    </xf>
    <xf numFmtId="0" fontId="20" fillId="0" borderId="13" xfId="0" applyFont="1" applyBorder="1" applyAlignment="1">
      <alignment horizontal="left" vertical="center" wrapText="1"/>
    </xf>
    <xf numFmtId="4" fontId="20" fillId="0" borderId="13" xfId="0" applyNumberFormat="1" applyFont="1" applyBorder="1" applyAlignment="1">
      <alignment horizontal="center" vertical="center" wrapText="1"/>
    </xf>
    <xf numFmtId="0" fontId="20" fillId="0" borderId="13" xfId="0" applyFont="1" applyBorder="1" applyAlignment="1">
      <alignment vertical="center" wrapText="1"/>
    </xf>
    <xf numFmtId="0" fontId="20" fillId="3" borderId="0" xfId="8" applyFont="1" applyFill="1"/>
    <xf numFmtId="4" fontId="16" fillId="2" borderId="13" xfId="1" applyNumberFormat="1" applyFont="1" applyFill="1" applyBorder="1" applyAlignment="1" applyProtection="1">
      <alignment horizontal="center" vertical="top" wrapText="1"/>
    </xf>
    <xf numFmtId="49" fontId="18" fillId="0" borderId="13" xfId="0" applyNumberFormat="1" applyFont="1" applyBorder="1" applyAlignment="1">
      <alignment horizontal="left" vertical="center" wrapText="1"/>
    </xf>
    <xf numFmtId="2" fontId="22" fillId="0" borderId="13" xfId="0" quotePrefix="1" applyNumberFormat="1" applyFont="1" applyBorder="1" applyAlignment="1">
      <alignment horizontal="center" vertical="center" wrapText="1"/>
    </xf>
    <xf numFmtId="0" fontId="21" fillId="0" borderId="13" xfId="8" applyFont="1" applyBorder="1" applyAlignment="1">
      <alignment horizontal="center" vertical="center" wrapText="1"/>
    </xf>
    <xf numFmtId="4" fontId="21" fillId="0" borderId="13" xfId="0" applyNumberFormat="1" applyFont="1" applyBorder="1" applyAlignment="1">
      <alignment horizontal="center" vertical="center" wrapText="1"/>
    </xf>
    <xf numFmtId="4" fontId="21" fillId="0" borderId="0" xfId="8" applyNumberFormat="1" applyFont="1" applyAlignment="1">
      <alignment horizontal="left"/>
    </xf>
    <xf numFmtId="4" fontId="21" fillId="0" borderId="0" xfId="8" applyNumberFormat="1" applyFont="1"/>
    <xf numFmtId="4" fontId="21" fillId="2" borderId="13" xfId="0" applyNumberFormat="1" applyFont="1" applyFill="1" applyBorder="1" applyAlignment="1">
      <alignment horizontal="center" vertical="top" wrapText="1"/>
    </xf>
    <xf numFmtId="4" fontId="21" fillId="2" borderId="13" xfId="1" applyNumberFormat="1" applyFont="1" applyFill="1" applyBorder="1" applyAlignment="1">
      <alignment horizontal="center" vertical="top" wrapText="1"/>
    </xf>
    <xf numFmtId="0" fontId="21" fillId="2" borderId="13" xfId="8" applyFont="1" applyFill="1" applyBorder="1" applyAlignment="1">
      <alignment horizontal="left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top" wrapText="1"/>
    </xf>
    <xf numFmtId="0" fontId="18" fillId="0" borderId="13" xfId="0" applyFont="1" applyBorder="1" applyAlignment="1">
      <alignment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2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center" wrapText="1"/>
    </xf>
    <xf numFmtId="0" fontId="18" fillId="0" borderId="9" xfId="0" quotePrefix="1" applyFont="1" applyBorder="1" applyAlignment="1">
      <alignment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9" xfId="8" applyFont="1" applyBorder="1" applyAlignment="1">
      <alignment horizontal="left" vertical="top" wrapText="1"/>
    </xf>
    <xf numFmtId="0" fontId="18" fillId="0" borderId="9" xfId="0" applyFont="1" applyBorder="1" applyAlignment="1">
      <alignment vertical="center" wrapText="1"/>
    </xf>
    <xf numFmtId="0" fontId="18" fillId="0" borderId="12" xfId="0" quotePrefix="1" applyFont="1" applyBorder="1" applyAlignment="1">
      <alignment vertical="top" wrapText="1"/>
    </xf>
    <xf numFmtId="0" fontId="18" fillId="0" borderId="3" xfId="0" quotePrefix="1" applyFont="1" applyBorder="1" applyAlignment="1">
      <alignment horizontal="center" vertical="top" wrapText="1"/>
    </xf>
    <xf numFmtId="0" fontId="18" fillId="0" borderId="9" xfId="0" quotePrefix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center" wrapText="1"/>
    </xf>
    <xf numFmtId="0" fontId="18" fillId="0" borderId="13" xfId="0" applyFont="1" applyBorder="1" applyAlignment="1">
      <alignment vertical="center" wrapText="1"/>
    </xf>
    <xf numFmtId="0" fontId="18" fillId="0" borderId="13" xfId="0" quotePrefix="1" applyFont="1" applyBorder="1" applyAlignment="1">
      <alignment vertical="center" wrapText="1"/>
    </xf>
    <xf numFmtId="0" fontId="18" fillId="3" borderId="13" xfId="0" applyFont="1" applyFill="1" applyBorder="1" applyAlignment="1">
      <alignment horizontal="left" vertical="top" wrapText="1"/>
    </xf>
    <xf numFmtId="0" fontId="18" fillId="3" borderId="13" xfId="0" applyFont="1" applyFill="1" applyBorder="1" applyAlignment="1">
      <alignment horizontal="center" vertical="top" wrapText="1"/>
    </xf>
    <xf numFmtId="0" fontId="18" fillId="0" borderId="12" xfId="0" applyFont="1" applyBorder="1" applyAlignment="1">
      <alignment horizontal="left" vertical="top" wrapText="1"/>
    </xf>
    <xf numFmtId="0" fontId="18" fillId="3" borderId="13" xfId="0" quotePrefix="1" applyFont="1" applyFill="1" applyBorder="1" applyAlignment="1">
      <alignment horizontal="center" vertical="top" wrapText="1"/>
    </xf>
    <xf numFmtId="0" fontId="18" fillId="0" borderId="9" xfId="8" applyFont="1" applyBorder="1" applyAlignment="1">
      <alignment horizontal="center" vertical="top" wrapText="1"/>
    </xf>
    <xf numFmtId="0" fontId="18" fillId="0" borderId="9" xfId="8" quotePrefix="1" applyFont="1" applyBorder="1" applyAlignment="1">
      <alignment horizontal="center" vertical="top" wrapText="1"/>
    </xf>
    <xf numFmtId="0" fontId="18" fillId="0" borderId="9" xfId="0" quotePrefix="1" applyFont="1" applyBorder="1" applyAlignment="1">
      <alignment vertical="top"/>
    </xf>
    <xf numFmtId="169" fontId="21" fillId="2" borderId="13" xfId="1" applyNumberFormat="1" applyFont="1" applyFill="1" applyBorder="1" applyAlignment="1" applyProtection="1">
      <alignment horizontal="center" vertical="center" wrapText="1"/>
    </xf>
    <xf numFmtId="169" fontId="0" fillId="0" borderId="0" xfId="0" applyNumberFormat="1" applyAlignment="1">
      <alignment horizontal="center"/>
    </xf>
    <xf numFmtId="4" fontId="7" fillId="0" borderId="9" xfId="1" applyNumberFormat="1" applyFont="1" applyFill="1" applyBorder="1" applyAlignment="1" applyProtection="1">
      <alignment horizontal="center"/>
    </xf>
    <xf numFmtId="4" fontId="7" fillId="0" borderId="2" xfId="1" applyNumberFormat="1" applyFont="1" applyFill="1" applyBorder="1" applyAlignment="1" applyProtection="1">
      <alignment horizontal="center" vertical="center"/>
    </xf>
    <xf numFmtId="4" fontId="7" fillId="0" borderId="1" xfId="1" applyNumberFormat="1" applyFont="1" applyFill="1" applyBorder="1" applyAlignment="1" applyProtection="1">
      <alignment horizontal="center" vertical="center"/>
    </xf>
    <xf numFmtId="4" fontId="7" fillId="0" borderId="13" xfId="1" applyNumberFormat="1" applyFont="1" applyFill="1" applyBorder="1" applyAlignment="1" applyProtection="1">
      <alignment horizontal="center" vertical="center"/>
    </xf>
    <xf numFmtId="4" fontId="6" fillId="0" borderId="0" xfId="1" applyNumberFormat="1" applyFont="1" applyFill="1" applyBorder="1" applyAlignment="1" applyProtection="1">
      <alignment horizontal="center"/>
    </xf>
    <xf numFmtId="4" fontId="7" fillId="0" borderId="0" xfId="1" applyNumberFormat="1" applyFont="1" applyFill="1" applyAlignment="1" applyProtection="1">
      <alignment horizontal="center"/>
    </xf>
    <xf numFmtId="4" fontId="6" fillId="0" borderId="0" xfId="1" applyNumberFormat="1" applyFont="1" applyFill="1" applyAlignment="1" applyProtection="1">
      <alignment horizontal="center"/>
    </xf>
    <xf numFmtId="4" fontId="7" fillId="0" borderId="0" xfId="1" applyNumberFormat="1" applyFont="1" applyFill="1" applyBorder="1" applyAlignment="1" applyProtection="1">
      <alignment horizontal="center"/>
    </xf>
    <xf numFmtId="4" fontId="7" fillId="0" borderId="4" xfId="1" applyNumberFormat="1" applyFont="1" applyFill="1" applyBorder="1" applyAlignment="1" applyProtection="1">
      <alignment horizontal="center"/>
    </xf>
    <xf numFmtId="4" fontId="17" fillId="0" borderId="13" xfId="1" applyNumberFormat="1" applyFont="1" applyFill="1" applyBorder="1" applyAlignment="1" applyProtection="1">
      <alignment horizontal="center" vertical="center"/>
    </xf>
    <xf numFmtId="4" fontId="7" fillId="0" borderId="0" xfId="1" applyNumberFormat="1" applyFont="1" applyFill="1" applyBorder="1" applyAlignment="1" applyProtection="1">
      <alignment horizontal="center" vertical="top" wrapText="1"/>
    </xf>
    <xf numFmtId="170" fontId="7" fillId="0" borderId="0" xfId="1" applyNumberFormat="1" applyFont="1" applyFill="1" applyBorder="1" applyAlignment="1" applyProtection="1">
      <alignment horizontal="center" vertical="center"/>
    </xf>
    <xf numFmtId="170" fontId="7" fillId="0" borderId="3" xfId="1" applyNumberFormat="1" applyFont="1" applyFill="1" applyBorder="1" applyAlignment="1" applyProtection="1">
      <alignment horizontal="center" vertical="center"/>
    </xf>
    <xf numFmtId="170" fontId="7" fillId="0" borderId="13" xfId="1" applyNumberFormat="1" applyFont="1" applyFill="1" applyBorder="1" applyAlignment="1" applyProtection="1">
      <alignment horizontal="center" vertical="center"/>
    </xf>
    <xf numFmtId="170" fontId="18" fillId="0" borderId="13" xfId="1" applyNumberFormat="1" applyFont="1" applyFill="1" applyBorder="1" applyAlignment="1" applyProtection="1">
      <alignment horizontal="center" vertical="center" wrapText="1"/>
    </xf>
    <xf numFmtId="170" fontId="17" fillId="0" borderId="13" xfId="1" applyNumberFormat="1" applyFont="1" applyFill="1" applyBorder="1" applyAlignment="1" applyProtection="1">
      <alignment horizontal="center" vertical="center"/>
    </xf>
    <xf numFmtId="170" fontId="7" fillId="0" borderId="0" xfId="1" applyNumberFormat="1" applyFont="1" applyFill="1" applyBorder="1" applyAlignment="1" applyProtection="1">
      <alignment horizontal="center" vertical="center" wrapText="1"/>
    </xf>
    <xf numFmtId="167" fontId="7" fillId="0" borderId="0" xfId="7" applyNumberFormat="1" applyFont="1" applyFill="1" applyBorder="1" applyAlignment="1" applyProtection="1">
      <alignment horizontal="center"/>
    </xf>
    <xf numFmtId="167" fontId="7" fillId="0" borderId="5" xfId="7" applyNumberFormat="1" applyFont="1" applyFill="1" applyBorder="1" applyAlignment="1" applyProtection="1">
      <alignment horizontal="center" vertical="center"/>
    </xf>
    <xf numFmtId="167" fontId="7" fillId="0" borderId="12" xfId="7" applyNumberFormat="1" applyFont="1" applyFill="1" applyBorder="1" applyAlignment="1" applyProtection="1">
      <alignment horizontal="center" vertical="center"/>
    </xf>
    <xf numFmtId="167" fontId="7" fillId="0" borderId="13" xfId="7" applyNumberFormat="1" applyFont="1" applyFill="1" applyBorder="1" applyAlignment="1" applyProtection="1">
      <alignment horizontal="center" vertical="center"/>
    </xf>
    <xf numFmtId="167" fontId="7" fillId="0" borderId="13" xfId="10" applyNumberFormat="1" applyFont="1" applyFill="1" applyBorder="1" applyAlignment="1" applyProtection="1">
      <alignment horizontal="center"/>
    </xf>
    <xf numFmtId="167" fontId="17" fillId="0" borderId="13" xfId="7" applyNumberFormat="1" applyFont="1" applyFill="1" applyBorder="1" applyAlignment="1" applyProtection="1">
      <alignment horizontal="center"/>
    </xf>
    <xf numFmtId="4" fontId="9" fillId="0" borderId="0" xfId="0" applyNumberFormat="1" applyFont="1"/>
    <xf numFmtId="4" fontId="27" fillId="0" borderId="0" xfId="0" applyNumberFormat="1" applyFont="1" applyAlignment="1">
      <alignment horizontal="center"/>
    </xf>
    <xf numFmtId="4" fontId="27" fillId="0" borderId="0" xfId="4" applyNumberFormat="1" applyFont="1" applyAlignment="1">
      <alignment horizontal="center"/>
    </xf>
    <xf numFmtId="4" fontId="27" fillId="0" borderId="0" xfId="8" applyNumberFormat="1" applyFont="1" applyAlignment="1">
      <alignment horizontal="center" vertical="center" wrapText="1"/>
    </xf>
    <xf numFmtId="4" fontId="30" fillId="0" borderId="0" xfId="0" applyNumberFormat="1" applyFont="1" applyAlignment="1">
      <alignment horizontal="center"/>
    </xf>
    <xf numFmtId="4" fontId="27" fillId="0" borderId="0" xfId="8" applyNumberFormat="1" applyFont="1" applyAlignment="1">
      <alignment horizontal="center"/>
    </xf>
    <xf numFmtId="4" fontId="27" fillId="0" borderId="0" xfId="0" applyNumberFormat="1" applyFont="1" applyAlignment="1">
      <alignment horizontal="center" vertical="center"/>
    </xf>
    <xf numFmtId="4" fontId="27" fillId="0" borderId="0" xfId="9" applyNumberFormat="1" applyFont="1" applyAlignment="1">
      <alignment horizontal="center"/>
    </xf>
    <xf numFmtId="4" fontId="7" fillId="0" borderId="0" xfId="1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vertical="center"/>
    </xf>
    <xf numFmtId="0" fontId="8" fillId="0" borderId="0" xfId="3" applyAlignment="1">
      <alignment vertical="center"/>
    </xf>
    <xf numFmtId="0" fontId="7" fillId="0" borderId="6" xfId="5" applyFont="1" applyFill="1" applyBorder="1" applyAlignment="1">
      <alignment horizontal="left" vertical="center" wrapText="1"/>
    </xf>
    <xf numFmtId="0" fontId="7" fillId="0" borderId="0" xfId="5" applyFont="1" applyFill="1" applyAlignment="1">
      <alignment horizontal="center" vertical="center" wrapText="1"/>
    </xf>
    <xf numFmtId="0" fontId="7" fillId="0" borderId="0" xfId="4" applyFont="1" applyFill="1" applyAlignment="1">
      <alignment horizontal="center" vertical="center" wrapText="1"/>
    </xf>
    <xf numFmtId="0" fontId="7" fillId="0" borderId="4" xfId="5" applyFont="1" applyFill="1" applyBorder="1" applyAlignment="1">
      <alignment horizontal="left" wrapText="1"/>
    </xf>
    <xf numFmtId="170" fontId="7" fillId="0" borderId="5" xfId="1" applyNumberFormat="1" applyFont="1" applyFill="1" applyBorder="1" applyAlignment="1" applyProtection="1">
      <alignment horizontal="center" wrapText="1"/>
    </xf>
    <xf numFmtId="170" fontId="7" fillId="0" borderId="12" xfId="1" applyNumberFormat="1" applyFont="1" applyFill="1" applyBorder="1" applyAlignment="1" applyProtection="1">
      <alignment horizontal="center" vertical="center"/>
    </xf>
    <xf numFmtId="43" fontId="7" fillId="0" borderId="5" xfId="1" applyFont="1" applyFill="1" applyBorder="1" applyAlignment="1" applyProtection="1">
      <alignment vertical="center" wrapText="1"/>
    </xf>
    <xf numFmtId="43" fontId="7" fillId="0" borderId="9" xfId="1" applyFont="1" applyFill="1" applyBorder="1" applyAlignment="1" applyProtection="1">
      <alignment vertical="center" wrapText="1"/>
    </xf>
    <xf numFmtId="0" fontId="7" fillId="0" borderId="5" xfId="8" applyFont="1" applyFill="1" applyBorder="1" applyAlignment="1" applyProtection="1">
      <alignment horizontal="center" vertical="top" wrapText="1"/>
    </xf>
    <xf numFmtId="0" fontId="7" fillId="0" borderId="9" xfId="8" applyFont="1" applyFill="1" applyBorder="1" applyAlignment="1" applyProtection="1">
      <alignment horizontal="center" vertical="top" wrapText="1"/>
    </xf>
    <xf numFmtId="0" fontId="7" fillId="0" borderId="9" xfId="8" applyFont="1" applyFill="1" applyBorder="1" applyAlignment="1" applyProtection="1">
      <alignment horizontal="left" vertical="top" wrapText="1"/>
    </xf>
    <xf numFmtId="4" fontId="6" fillId="0" borderId="13" xfId="1" applyNumberFormat="1" applyFont="1" applyFill="1" applyBorder="1" applyAlignment="1" applyProtection="1">
      <alignment horizontal="center" vertical="center" wrapText="1"/>
    </xf>
    <xf numFmtId="4" fontId="7" fillId="0" borderId="13" xfId="1" applyNumberFormat="1" applyFont="1" applyFill="1" applyBorder="1" applyAlignment="1" applyProtection="1">
      <alignment horizontal="center" vertical="center" wrapText="1"/>
    </xf>
    <xf numFmtId="0" fontId="32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4" fontId="33" fillId="0" borderId="13" xfId="1" applyNumberFormat="1" applyFont="1" applyFill="1" applyBorder="1" applyAlignment="1" applyProtection="1">
      <alignment horizontal="center" vertical="center" wrapText="1"/>
    </xf>
    <xf numFmtId="0" fontId="34" fillId="0" borderId="0" xfId="0" applyFont="1" applyAlignment="1">
      <alignment vertical="center" wrapText="1"/>
    </xf>
    <xf numFmtId="0" fontId="10" fillId="0" borderId="0" xfId="8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6" fillId="0" borderId="5" xfId="0" applyFont="1" applyFill="1" applyBorder="1" applyAlignment="1" applyProtection="1">
      <alignment horizontal="left" vertical="center" wrapText="1"/>
    </xf>
    <xf numFmtId="43" fontId="6" fillId="0" borderId="5" xfId="1" applyFont="1" applyFill="1" applyBorder="1" applyAlignment="1" applyProtection="1">
      <alignment horizontal="center" vertical="center" wrapText="1"/>
    </xf>
    <xf numFmtId="43" fontId="7" fillId="0" borderId="5" xfId="1" applyFont="1" applyFill="1" applyBorder="1" applyAlignment="1" applyProtection="1">
      <alignment horizontal="center" vertical="center" wrapText="1"/>
    </xf>
    <xf numFmtId="43" fontId="7" fillId="0" borderId="5" xfId="1" applyFont="1" applyFill="1" applyBorder="1" applyAlignment="1" applyProtection="1">
      <alignment horizontal="center" vertical="top" wrapText="1"/>
    </xf>
    <xf numFmtId="0" fontId="9" fillId="3" borderId="0" xfId="8" applyFont="1" applyFill="1" applyProtection="1"/>
    <xf numFmtId="0" fontId="7" fillId="0" borderId="9" xfId="0" applyFont="1" applyFill="1" applyBorder="1" applyAlignment="1" applyProtection="1">
      <alignment vertical="top" wrapText="1"/>
    </xf>
    <xf numFmtId="43" fontId="7" fillId="0" borderId="9" xfId="1" applyFont="1" applyFill="1" applyBorder="1" applyAlignment="1" applyProtection="1">
      <alignment horizontal="center" vertical="center" wrapText="1"/>
    </xf>
    <xf numFmtId="43" fontId="7" fillId="0" borderId="9" xfId="1" applyFont="1" applyFill="1" applyBorder="1" applyAlignment="1" applyProtection="1">
      <alignment horizontal="center" vertical="top" wrapText="1"/>
    </xf>
    <xf numFmtId="0" fontId="9" fillId="3" borderId="0" xfId="0" applyFont="1" applyFill="1" applyProtection="1"/>
    <xf numFmtId="0" fontId="7" fillId="0" borderId="9" xfId="0" quotePrefix="1" applyFont="1" applyFill="1" applyBorder="1" applyAlignment="1" applyProtection="1">
      <alignment horizontal="left" vertical="top" wrapText="1"/>
    </xf>
    <xf numFmtId="0" fontId="7" fillId="0" borderId="9" xfId="0" quotePrefix="1" applyFont="1" applyFill="1" applyBorder="1" applyAlignment="1" applyProtection="1">
      <alignment vertical="top" wrapText="1"/>
    </xf>
    <xf numFmtId="0" fontId="10" fillId="3" borderId="0" xfId="0" applyFont="1" applyFill="1" applyProtection="1"/>
    <xf numFmtId="0" fontId="7" fillId="0" borderId="12" xfId="0" applyFont="1" applyFill="1" applyBorder="1" applyAlignment="1" applyProtection="1">
      <alignment vertical="top" wrapText="1"/>
    </xf>
    <xf numFmtId="43" fontId="7" fillId="0" borderId="12" xfId="1" applyFont="1" applyFill="1" applyBorder="1" applyAlignment="1" applyProtection="1">
      <alignment horizontal="center" vertical="center" wrapText="1"/>
    </xf>
    <xf numFmtId="43" fontId="7" fillId="0" borderId="12" xfId="1" applyFont="1" applyFill="1" applyBorder="1" applyAlignment="1" applyProtection="1">
      <alignment horizontal="center" vertical="top" wrapText="1"/>
    </xf>
    <xf numFmtId="0" fontId="6" fillId="0" borderId="5" xfId="0" applyFont="1" applyFill="1" applyBorder="1" applyAlignment="1" applyProtection="1">
      <alignment horizontal="left" vertical="top" wrapText="1"/>
    </xf>
    <xf numFmtId="0" fontId="7" fillId="0" borderId="5" xfId="0" applyFont="1" applyFill="1" applyBorder="1" applyAlignment="1" applyProtection="1">
      <alignment horizontal="left" vertical="top" wrapText="1"/>
    </xf>
    <xf numFmtId="0" fontId="7" fillId="0" borderId="9" xfId="0" applyFont="1" applyFill="1" applyBorder="1" applyAlignment="1" applyProtection="1">
      <alignment horizontal="left" vertical="top" wrapText="1"/>
    </xf>
    <xf numFmtId="0" fontId="17" fillId="0" borderId="13" xfId="8" applyFont="1" applyFill="1" applyBorder="1" applyAlignment="1">
      <alignment horizontal="center" vertical="top" wrapText="1"/>
    </xf>
    <xf numFmtId="0" fontId="17" fillId="0" borderId="13" xfId="8" quotePrefix="1" applyFont="1" applyFill="1" applyBorder="1" applyAlignment="1">
      <alignment horizontal="center" vertical="top" wrapText="1"/>
    </xf>
    <xf numFmtId="0" fontId="17" fillId="0" borderId="13" xfId="8" applyFont="1" applyFill="1" applyBorder="1" applyAlignment="1">
      <alignment horizontal="left" vertical="top" wrapText="1"/>
    </xf>
    <xf numFmtId="0" fontId="17" fillId="0" borderId="13" xfId="0" applyFont="1" applyFill="1" applyBorder="1" applyAlignment="1">
      <alignment horizontal="center" vertical="top" wrapText="1"/>
    </xf>
    <xf numFmtId="167" fontId="17" fillId="0" borderId="13" xfId="8" applyNumberFormat="1" applyFont="1" applyFill="1" applyBorder="1" applyAlignment="1">
      <alignment horizontal="center" vertical="top" wrapText="1"/>
    </xf>
    <xf numFmtId="170" fontId="17" fillId="0" borderId="13" xfId="1" applyNumberFormat="1" applyFont="1" applyFill="1" applyBorder="1" applyAlignment="1" applyProtection="1">
      <alignment horizontal="center" vertical="center" wrapText="1"/>
    </xf>
    <xf numFmtId="4" fontId="28" fillId="0" borderId="0" xfId="8" applyNumberFormat="1" applyFont="1" applyFill="1" applyAlignment="1">
      <alignment horizontal="center" vertical="center" wrapText="1"/>
    </xf>
    <xf numFmtId="0" fontId="7" fillId="0" borderId="0" xfId="8" applyFont="1" applyFill="1" applyAlignment="1">
      <alignment vertical="center" wrapText="1"/>
    </xf>
    <xf numFmtId="0" fontId="18" fillId="0" borderId="13" xfId="0" applyFont="1" applyFill="1" applyBorder="1" applyAlignment="1">
      <alignment horizontal="center" vertical="top" wrapText="1"/>
    </xf>
    <xf numFmtId="0" fontId="18" fillId="0" borderId="13" xfId="0" quotePrefix="1" applyFont="1" applyFill="1" applyBorder="1" applyAlignment="1">
      <alignment horizontal="center" vertical="top" wrapText="1"/>
    </xf>
    <xf numFmtId="0" fontId="18" fillId="0" borderId="13" xfId="0" applyFont="1" applyFill="1" applyBorder="1" applyAlignment="1">
      <alignment horizontal="left" vertical="top" wrapText="1"/>
    </xf>
    <xf numFmtId="167" fontId="18" fillId="0" borderId="13" xfId="0" applyNumberFormat="1" applyFont="1" applyFill="1" applyBorder="1" applyAlignment="1">
      <alignment horizontal="center" vertical="top" wrapText="1"/>
    </xf>
    <xf numFmtId="4" fontId="29" fillId="0" borderId="0" xfId="0" applyNumberFormat="1" applyFont="1" applyFill="1" applyAlignment="1">
      <alignment horizontal="center"/>
    </xf>
    <xf numFmtId="0" fontId="10" fillId="0" borderId="0" xfId="0" applyFont="1" applyFill="1"/>
    <xf numFmtId="0" fontId="10" fillId="0" borderId="0" xfId="0" applyFont="1" applyFill="1" applyProtection="1"/>
    <xf numFmtId="0" fontId="18" fillId="0" borderId="13" xfId="8" applyFont="1" applyFill="1" applyBorder="1" applyAlignment="1">
      <alignment horizontal="center" vertical="top" wrapText="1"/>
    </xf>
    <xf numFmtId="0" fontId="18" fillId="0" borderId="13" xfId="8" quotePrefix="1" applyFont="1" applyFill="1" applyBorder="1" applyAlignment="1">
      <alignment horizontal="center" vertical="top" wrapText="1"/>
    </xf>
    <xf numFmtId="0" fontId="18" fillId="0" borderId="13" xfId="8" applyFont="1" applyFill="1" applyBorder="1" applyAlignment="1">
      <alignment horizontal="left" vertical="top" wrapText="1"/>
    </xf>
    <xf numFmtId="167" fontId="18" fillId="0" borderId="13" xfId="8" applyNumberFormat="1" applyFont="1" applyFill="1" applyBorder="1" applyAlignment="1">
      <alignment horizontal="center" vertical="top" wrapText="1"/>
    </xf>
    <xf numFmtId="4" fontId="27" fillId="0" borderId="0" xfId="8" applyNumberFormat="1" applyFont="1" applyFill="1" applyAlignment="1">
      <alignment horizontal="center"/>
    </xf>
    <xf numFmtId="0" fontId="10" fillId="0" borderId="0" xfId="8" applyFont="1" applyFill="1"/>
    <xf numFmtId="4" fontId="17" fillId="0" borderId="13" xfId="1" applyNumberFormat="1" applyFont="1" applyFill="1" applyBorder="1" applyAlignment="1" applyProtection="1">
      <alignment horizontal="center" vertical="center" wrapText="1"/>
    </xf>
    <xf numFmtId="4" fontId="31" fillId="0" borderId="0" xfId="8" applyNumberFormat="1" applyFont="1" applyFill="1" applyAlignment="1">
      <alignment horizontal="center" vertical="center" wrapText="1"/>
    </xf>
    <xf numFmtId="0" fontId="6" fillId="0" borderId="0" xfId="8" applyFont="1" applyFill="1" applyAlignment="1">
      <alignment vertical="center" wrapText="1"/>
    </xf>
    <xf numFmtId="0" fontId="19" fillId="0" borderId="13" xfId="8" applyFont="1" applyFill="1" applyBorder="1" applyAlignment="1">
      <alignment horizontal="center" vertical="center" wrapText="1"/>
    </xf>
    <xf numFmtId="167" fontId="19" fillId="0" borderId="13" xfId="8" applyNumberFormat="1" applyFont="1" applyFill="1" applyBorder="1" applyAlignment="1">
      <alignment horizontal="center" vertical="center" wrapText="1"/>
    </xf>
    <xf numFmtId="170" fontId="19" fillId="0" borderId="13" xfId="8" applyNumberFormat="1" applyFont="1" applyFill="1" applyBorder="1" applyAlignment="1">
      <alignment horizontal="center" vertical="center" wrapText="1"/>
    </xf>
    <xf numFmtId="4" fontId="19" fillId="0" borderId="13" xfId="8" applyNumberFormat="1" applyFont="1" applyFill="1" applyBorder="1" applyAlignment="1">
      <alignment horizontal="center" vertical="center" wrapText="1"/>
    </xf>
    <xf numFmtId="4" fontId="27" fillId="0" borderId="0" xfId="0" applyNumberFormat="1" applyFont="1" applyFill="1" applyAlignment="1">
      <alignment horizontal="center"/>
    </xf>
    <xf numFmtId="0" fontId="6" fillId="0" borderId="0" xfId="0" applyFont="1" applyFill="1"/>
    <xf numFmtId="0" fontId="12" fillId="0" borderId="0" xfId="8" applyFont="1" applyFill="1"/>
    <xf numFmtId="4" fontId="23" fillId="0" borderId="0" xfId="0" applyNumberFormat="1" applyFont="1" applyFill="1" applyAlignment="1">
      <alignment horizontal="center" vertical="center"/>
    </xf>
    <xf numFmtId="4" fontId="22" fillId="0" borderId="0" xfId="0" applyNumberFormat="1" applyFont="1" applyFill="1" applyAlignment="1">
      <alignment horizontal="center" vertical="center"/>
    </xf>
    <xf numFmtId="4" fontId="23" fillId="0" borderId="14" xfId="0" applyNumberFormat="1" applyFont="1" applyFill="1" applyBorder="1" applyAlignment="1">
      <alignment horizontal="center" vertical="center"/>
    </xf>
    <xf numFmtId="0" fontId="20" fillId="0" borderId="13" xfId="8" applyFont="1" applyFill="1" applyBorder="1" applyAlignment="1">
      <alignment horizontal="center" vertical="top" wrapText="1"/>
    </xf>
    <xf numFmtId="0" fontId="20" fillId="0" borderId="13" xfId="8" quotePrefix="1" applyFont="1" applyFill="1" applyBorder="1" applyAlignment="1">
      <alignment horizontal="center" vertical="top" wrapText="1"/>
    </xf>
    <xf numFmtId="0" fontId="19" fillId="0" borderId="13" xfId="8" applyFont="1" applyFill="1" applyBorder="1" applyAlignment="1">
      <alignment horizontal="center" vertical="top" wrapText="1"/>
    </xf>
    <xf numFmtId="9" fontId="19" fillId="0" borderId="13" xfId="2" applyFont="1" applyFill="1" applyBorder="1" applyAlignment="1" applyProtection="1">
      <alignment horizontal="center" vertical="center" wrapText="1"/>
    </xf>
    <xf numFmtId="167" fontId="20" fillId="0" borderId="13" xfId="8" applyNumberFormat="1" applyFont="1" applyFill="1" applyBorder="1" applyAlignment="1">
      <alignment horizontal="center" wrapText="1"/>
    </xf>
    <xf numFmtId="170" fontId="20" fillId="0" borderId="13" xfId="1" applyNumberFormat="1" applyFont="1" applyFill="1" applyBorder="1" applyAlignment="1" applyProtection="1">
      <alignment horizontal="center" vertical="center" wrapText="1"/>
    </xf>
    <xf numFmtId="4" fontId="20" fillId="0" borderId="13" xfId="1" applyNumberFormat="1" applyFont="1" applyFill="1" applyBorder="1" applyAlignment="1" applyProtection="1">
      <alignment horizontal="center" vertical="center"/>
    </xf>
    <xf numFmtId="4" fontId="19" fillId="0" borderId="13" xfId="1" applyNumberFormat="1" applyFont="1" applyFill="1" applyBorder="1" applyAlignment="1" applyProtection="1">
      <alignment horizontal="center" vertical="center"/>
    </xf>
    <xf numFmtId="4" fontId="19" fillId="0" borderId="13" xfId="1" applyNumberFormat="1" applyFont="1" applyFill="1" applyBorder="1" applyAlignment="1" applyProtection="1">
      <alignment horizontal="center"/>
    </xf>
    <xf numFmtId="0" fontId="21" fillId="0" borderId="0" xfId="0" applyFont="1" applyFill="1"/>
    <xf numFmtId="0" fontId="20" fillId="0" borderId="0" xfId="0" applyFont="1" applyFill="1"/>
    <xf numFmtId="0" fontId="20" fillId="0" borderId="0" xfId="8" applyFont="1" applyFill="1"/>
    <xf numFmtId="0" fontId="19" fillId="0" borderId="13" xfId="8" applyFont="1" applyFill="1" applyBorder="1" applyAlignment="1">
      <alignment wrapText="1"/>
    </xf>
    <xf numFmtId="4" fontId="23" fillId="0" borderId="0" xfId="4" applyNumberFormat="1" applyFont="1" applyFill="1" applyAlignment="1">
      <alignment horizontal="center" vertical="center"/>
    </xf>
    <xf numFmtId="4" fontId="22" fillId="0" borderId="0" xfId="4" applyNumberFormat="1" applyFont="1" applyFill="1" applyAlignment="1">
      <alignment horizontal="center" vertical="center"/>
    </xf>
    <xf numFmtId="0" fontId="21" fillId="0" borderId="0" xfId="4" applyFont="1" applyFill="1" applyAlignment="1">
      <alignment horizontal="center"/>
    </xf>
    <xf numFmtId="0" fontId="20" fillId="0" borderId="0" xfId="4" applyFont="1" applyFill="1" applyAlignment="1">
      <alignment horizontal="center"/>
    </xf>
    <xf numFmtId="0" fontId="19" fillId="0" borderId="13" xfId="8" quotePrefix="1" applyFont="1" applyFill="1" applyBorder="1" applyAlignment="1">
      <alignment horizontal="center" wrapText="1"/>
    </xf>
    <xf numFmtId="0" fontId="19" fillId="0" borderId="13" xfId="8" applyFont="1" applyFill="1" applyBorder="1" applyAlignment="1">
      <alignment horizontal="center" wrapText="1"/>
    </xf>
    <xf numFmtId="9" fontId="19" fillId="0" borderId="13" xfId="8" applyNumberFormat="1" applyFont="1" applyFill="1" applyBorder="1" applyAlignment="1">
      <alignment horizontal="center" wrapText="1"/>
    </xf>
    <xf numFmtId="167" fontId="19" fillId="0" borderId="13" xfId="8" applyNumberFormat="1" applyFont="1" applyFill="1" applyBorder="1" applyAlignment="1">
      <alignment horizontal="center" wrapText="1"/>
    </xf>
    <xf numFmtId="170" fontId="19" fillId="0" borderId="13" xfId="1" applyNumberFormat="1" applyFont="1" applyFill="1" applyBorder="1" applyAlignment="1" applyProtection="1">
      <alignment horizontal="center" wrapText="1"/>
    </xf>
    <xf numFmtId="4" fontId="19" fillId="0" borderId="13" xfId="1" applyNumberFormat="1" applyFont="1" applyFill="1" applyBorder="1" applyAlignment="1" applyProtection="1">
      <alignment horizontal="center" wrapText="1"/>
    </xf>
    <xf numFmtId="4" fontId="19" fillId="0" borderId="0" xfId="0" applyNumberFormat="1" applyFont="1" applyFill="1" applyAlignment="1">
      <alignment horizontal="center" vertical="center"/>
    </xf>
    <xf numFmtId="0" fontId="19" fillId="0" borderId="0" xfId="0" applyFont="1" applyFill="1" applyAlignment="1">
      <alignment horizontal="center"/>
    </xf>
    <xf numFmtId="0" fontId="19" fillId="0" borderId="0" xfId="8" applyFont="1" applyFill="1" applyAlignment="1">
      <alignment horizontal="center"/>
    </xf>
    <xf numFmtId="4" fontId="19" fillId="0" borderId="14" xfId="0" applyNumberFormat="1" applyFont="1" applyFill="1" applyBorder="1" applyAlignment="1">
      <alignment horizontal="center" vertical="center"/>
    </xf>
    <xf numFmtId="0" fontId="20" fillId="0" borderId="12" xfId="3" applyFont="1" applyFill="1" applyBorder="1" applyAlignment="1">
      <alignment horizontal="center" vertical="top" wrapText="1"/>
    </xf>
    <xf numFmtId="4" fontId="9" fillId="0" borderId="0" xfId="0" applyNumberFormat="1" applyFont="1" applyFill="1"/>
    <xf numFmtId="0" fontId="15" fillId="0" borderId="0" xfId="0" applyFont="1" applyFill="1" applyAlignment="1">
      <alignment wrapText="1"/>
    </xf>
    <xf numFmtId="0" fontId="9" fillId="0" borderId="0" xfId="3" applyFont="1" applyFill="1"/>
    <xf numFmtId="43" fontId="20" fillId="0" borderId="0" xfId="0" applyNumberFormat="1" applyFont="1" applyFill="1" applyAlignment="1">
      <alignment wrapText="1"/>
    </xf>
    <xf numFmtId="0" fontId="20" fillId="0" borderId="0" xfId="0" applyFont="1" applyFill="1" applyAlignment="1">
      <alignment wrapText="1"/>
    </xf>
    <xf numFmtId="0" fontId="20" fillId="0" borderId="0" xfId="3" applyFont="1" applyFill="1"/>
    <xf numFmtId="0" fontId="20" fillId="0" borderId="13" xfId="8" applyFont="1" applyFill="1" applyBorder="1" applyAlignment="1">
      <alignment horizontal="center" vertical="center"/>
    </xf>
    <xf numFmtId="0" fontId="19" fillId="0" borderId="13" xfId="4" applyFont="1" applyFill="1" applyBorder="1" applyAlignment="1">
      <alignment horizontal="right" vertical="center" wrapText="1"/>
    </xf>
    <xf numFmtId="0" fontId="19" fillId="0" borderId="13" xfId="4" applyFont="1" applyFill="1" applyBorder="1" applyAlignment="1">
      <alignment horizontal="center" vertical="center"/>
    </xf>
    <xf numFmtId="165" fontId="19" fillId="0" borderId="13" xfId="10" applyNumberFormat="1" applyFont="1" applyFill="1" applyBorder="1" applyAlignment="1" applyProtection="1">
      <alignment horizontal="center" vertical="center"/>
    </xf>
    <xf numFmtId="4" fontId="19" fillId="0" borderId="13" xfId="1" applyNumberFormat="1" applyFont="1" applyFill="1" applyBorder="1" applyAlignment="1" applyProtection="1">
      <alignment horizontal="center" vertical="center" wrapText="1"/>
    </xf>
    <xf numFmtId="0" fontId="20" fillId="0" borderId="0" xfId="0" applyFont="1" applyFill="1" applyAlignment="1">
      <alignment vertical="center" wrapText="1"/>
    </xf>
    <xf numFmtId="0" fontId="20" fillId="0" borderId="0" xfId="3" applyFont="1" applyFill="1" applyAlignment="1">
      <alignment vertical="center"/>
    </xf>
    <xf numFmtId="0" fontId="19" fillId="0" borderId="13" xfId="4" applyFont="1" applyFill="1" applyBorder="1" applyAlignment="1">
      <alignment horizontal="center" vertical="center" wrapText="1"/>
    </xf>
    <xf numFmtId="9" fontId="19" fillId="0" borderId="13" xfId="4" applyNumberFormat="1" applyFont="1" applyFill="1" applyBorder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20" fillId="0" borderId="0" xfId="4" applyFont="1" applyFill="1" applyAlignment="1">
      <alignment horizontal="center" vertical="center"/>
    </xf>
    <xf numFmtId="9" fontId="19" fillId="0" borderId="13" xfId="2" applyFont="1" applyFill="1" applyBorder="1" applyAlignment="1" applyProtection="1">
      <alignment horizontal="center" vertical="center"/>
    </xf>
    <xf numFmtId="4" fontId="6" fillId="0" borderId="0" xfId="0" applyNumberFormat="1" applyFont="1" applyFill="1" applyAlignment="1">
      <alignment horizontal="center" wrapText="1"/>
    </xf>
    <xf numFmtId="0" fontId="18" fillId="0" borderId="13" xfId="8" quotePrefix="1" applyFont="1" applyFill="1" applyBorder="1" applyAlignment="1">
      <alignment horizontal="center" vertical="center" wrapText="1"/>
    </xf>
    <xf numFmtId="0" fontId="17" fillId="0" borderId="13" xfId="8" applyFont="1" applyFill="1" applyBorder="1" applyAlignment="1">
      <alignment horizontal="center" vertical="center" wrapText="1"/>
    </xf>
    <xf numFmtId="9" fontId="17" fillId="0" borderId="13" xfId="8" applyNumberFormat="1" applyFont="1" applyFill="1" applyBorder="1" applyAlignment="1">
      <alignment horizontal="center" vertical="center" wrapText="1"/>
    </xf>
    <xf numFmtId="170" fontId="18" fillId="0" borderId="13" xfId="8" applyNumberFormat="1" applyFont="1" applyFill="1" applyBorder="1" applyAlignment="1">
      <alignment horizontal="center" vertical="center" wrapText="1"/>
    </xf>
    <xf numFmtId="4" fontId="20" fillId="0" borderId="0" xfId="0" applyNumberFormat="1" applyFont="1" applyFill="1" applyAlignment="1">
      <alignment horizontal="center"/>
    </xf>
    <xf numFmtId="4" fontId="18" fillId="0" borderId="13" xfId="1" applyNumberFormat="1" applyFont="1" applyFill="1" applyBorder="1" applyAlignment="1" applyProtection="1">
      <alignment horizontal="center" vertical="center"/>
    </xf>
    <xf numFmtId="4" fontId="19" fillId="0" borderId="0" xfId="0" applyNumberFormat="1" applyFont="1" applyFill="1" applyAlignment="1">
      <alignment horizontal="center" wrapText="1"/>
    </xf>
    <xf numFmtId="0" fontId="8" fillId="0" borderId="0" xfId="3" applyFont="1" applyFill="1"/>
    <xf numFmtId="4" fontId="19" fillId="0" borderId="0" xfId="0" applyNumberFormat="1" applyFont="1" applyFill="1" applyAlignment="1">
      <alignment horizontal="center" vertical="center" wrapText="1"/>
    </xf>
    <xf numFmtId="9" fontId="19" fillId="0" borderId="13" xfId="2" applyFont="1" applyFill="1" applyBorder="1" applyAlignment="1">
      <alignment horizontal="center" vertical="center"/>
    </xf>
    <xf numFmtId="4" fontId="17" fillId="0" borderId="0" xfId="4" applyNumberFormat="1" applyFont="1" applyFill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8" fillId="0" borderId="0" xfId="4" applyFont="1" applyFill="1" applyAlignment="1">
      <alignment horizontal="center" vertical="center"/>
    </xf>
    <xf numFmtId="4" fontId="18" fillId="0" borderId="14" xfId="0" applyNumberFormat="1" applyFont="1" applyFill="1" applyBorder="1" applyAlignment="1">
      <alignment horizontal="center" vertical="center"/>
    </xf>
    <xf numFmtId="0" fontId="9" fillId="0" borderId="8" xfId="0" quotePrefix="1" applyFont="1" applyFill="1" applyBorder="1" applyAlignment="1" applyProtection="1">
      <alignment vertical="top" wrapText="1"/>
    </xf>
    <xf numFmtId="0" fontId="6" fillId="0" borderId="0" xfId="0" applyFont="1" applyFill="1" applyAlignment="1">
      <alignment horizontal="center"/>
    </xf>
    <xf numFmtId="0" fontId="36" fillId="0" borderId="0" xfId="0" applyFont="1" applyFill="1"/>
    <xf numFmtId="0" fontId="9" fillId="0" borderId="0" xfId="0" applyFont="1" applyFill="1" applyProtection="1"/>
    <xf numFmtId="0" fontId="9" fillId="0" borderId="9" xfId="0" quotePrefix="1" applyFont="1" applyFill="1" applyBorder="1" applyAlignment="1" applyProtection="1">
      <alignment vertical="top" wrapText="1"/>
    </xf>
    <xf numFmtId="0" fontId="9" fillId="0" borderId="0" xfId="0" applyFont="1" applyProtection="1"/>
    <xf numFmtId="0" fontId="6" fillId="0" borderId="0" xfId="0" applyFont="1" applyFill="1" applyProtection="1"/>
    <xf numFmtId="0" fontId="7" fillId="0" borderId="5" xfId="0" quotePrefix="1" applyFont="1" applyFill="1" applyBorder="1" applyAlignment="1" applyProtection="1">
      <alignment horizontal="left" vertical="top" wrapText="1"/>
    </xf>
    <xf numFmtId="0" fontId="7" fillId="0" borderId="5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center" vertical="top" wrapText="1"/>
    </xf>
    <xf numFmtId="2" fontId="7" fillId="0" borderId="5" xfId="0" applyNumberFormat="1" applyFont="1" applyFill="1" applyBorder="1" applyAlignment="1">
      <alignment horizontal="center" vertical="top" wrapText="1"/>
    </xf>
    <xf numFmtId="0" fontId="7" fillId="0" borderId="5" xfId="0" applyNumberFormat="1" applyFont="1" applyFill="1" applyBorder="1" applyAlignment="1">
      <alignment horizontal="center" vertical="top" wrapText="1"/>
    </xf>
    <xf numFmtId="0" fontId="37" fillId="0" borderId="0" xfId="0" applyFont="1" applyAlignment="1">
      <alignment horizontal="center"/>
    </xf>
    <xf numFmtId="0" fontId="36" fillId="0" borderId="0" xfId="0" applyFont="1"/>
    <xf numFmtId="0" fontId="7" fillId="0" borderId="9" xfId="0" applyFont="1" applyFill="1" applyBorder="1" applyAlignment="1">
      <alignment horizontal="center" vertical="top" wrapText="1"/>
    </xf>
    <xf numFmtId="2" fontId="7" fillId="0" borderId="9" xfId="0" applyNumberFormat="1" applyFont="1" applyFill="1" applyBorder="1" applyAlignment="1">
      <alignment horizontal="center" vertical="top" wrapText="1"/>
    </xf>
    <xf numFmtId="0" fontId="7" fillId="0" borderId="9" xfId="0" applyNumberFormat="1" applyFont="1" applyFill="1" applyBorder="1" applyAlignment="1">
      <alignment horizontal="center" vertical="top" wrapText="1"/>
    </xf>
    <xf numFmtId="43" fontId="35" fillId="0" borderId="9" xfId="1" applyFont="1" applyFill="1" applyBorder="1" applyAlignment="1" applyProtection="1">
      <alignment vertical="center" wrapText="1"/>
    </xf>
    <xf numFmtId="43" fontId="35" fillId="0" borderId="5" xfId="1" applyFont="1" applyFill="1" applyBorder="1" applyAlignment="1" applyProtection="1">
      <alignment vertical="center" wrapText="1"/>
    </xf>
    <xf numFmtId="4" fontId="7" fillId="0" borderId="13" xfId="0" applyNumberFormat="1" applyFont="1" applyFill="1" applyBorder="1" applyAlignment="1">
      <alignment horizontal="center" vertical="top" wrapText="1"/>
    </xf>
    <xf numFmtId="169" fontId="7" fillId="0" borderId="9" xfId="0" applyNumberFormat="1" applyFont="1" applyFill="1" applyBorder="1" applyAlignment="1">
      <alignment horizontal="center" vertical="top" wrapText="1"/>
    </xf>
    <xf numFmtId="0" fontId="17" fillId="0" borderId="13" xfId="8" quotePrefix="1" applyFont="1" applyFill="1" applyBorder="1" applyAlignment="1">
      <alignment horizontal="center" vertical="center" wrapText="1"/>
    </xf>
    <xf numFmtId="0" fontId="17" fillId="0" borderId="13" xfId="8" applyFont="1" applyFill="1" applyBorder="1" applyAlignment="1">
      <alignment horizontal="left" vertical="center" wrapText="1"/>
    </xf>
    <xf numFmtId="0" fontId="17" fillId="0" borderId="13" xfId="0" applyFont="1" applyFill="1" applyBorder="1" applyAlignment="1">
      <alignment horizontal="center" vertical="center" wrapText="1"/>
    </xf>
    <xf numFmtId="167" fontId="17" fillId="0" borderId="13" xfId="8" applyNumberFormat="1" applyFont="1" applyFill="1" applyBorder="1" applyAlignment="1">
      <alignment horizontal="center" vertical="center" wrapText="1"/>
    </xf>
    <xf numFmtId="4" fontId="30" fillId="0" borderId="0" xfId="0" applyNumberFormat="1" applyFont="1" applyFill="1" applyAlignment="1">
      <alignment horizontal="center"/>
    </xf>
    <xf numFmtId="0" fontId="9" fillId="0" borderId="0" xfId="0" applyFont="1" applyFill="1"/>
    <xf numFmtId="0" fontId="6" fillId="0" borderId="0" xfId="3" applyFont="1" applyFill="1"/>
    <xf numFmtId="0" fontId="6" fillId="0" borderId="0" xfId="4" applyFont="1" applyFill="1" applyAlignment="1">
      <alignment horizontal="left"/>
    </xf>
    <xf numFmtId="0" fontId="8" fillId="0" borderId="0" xfId="3" applyFill="1"/>
    <xf numFmtId="167" fontId="7" fillId="0" borderId="0" xfId="3" applyNumberFormat="1" applyFont="1" applyFill="1"/>
    <xf numFmtId="0" fontId="7" fillId="0" borderId="0" xfId="5" applyFont="1" applyFill="1" applyAlignment="1">
      <alignment horizontal="center"/>
    </xf>
    <xf numFmtId="0" fontId="7" fillId="0" borderId="0" xfId="5" applyFont="1" applyFill="1" applyAlignment="1">
      <alignment horizontal="left"/>
    </xf>
    <xf numFmtId="167" fontId="7" fillId="0" borderId="0" xfId="4" applyNumberFormat="1" applyFont="1" applyFill="1" applyAlignment="1">
      <alignment horizontal="center"/>
    </xf>
    <xf numFmtId="170" fontId="7" fillId="0" borderId="0" xfId="1" applyNumberFormat="1" applyFont="1" applyFill="1" applyAlignment="1" applyProtection="1">
      <alignment horizontal="center" vertical="center"/>
    </xf>
    <xf numFmtId="0" fontId="7" fillId="0" borderId="13" xfId="5" applyFont="1" applyFill="1" applyBorder="1" applyAlignment="1">
      <alignment horizontal="center" vertical="center"/>
    </xf>
    <xf numFmtId="0" fontId="7" fillId="0" borderId="13" xfId="5" applyFont="1" applyFill="1" applyBorder="1" applyAlignment="1">
      <alignment horizontal="center" vertical="center" wrapText="1"/>
    </xf>
    <xf numFmtId="0" fontId="7" fillId="0" borderId="13" xfId="9" applyFont="1" applyFill="1" applyBorder="1" applyAlignment="1">
      <alignment horizontal="center"/>
    </xf>
    <xf numFmtId="0" fontId="6" fillId="0" borderId="13" xfId="9" applyFont="1" applyFill="1" applyBorder="1" applyAlignment="1">
      <alignment horizontal="center"/>
    </xf>
    <xf numFmtId="0" fontId="17" fillId="0" borderId="13" xfId="9" applyFont="1" applyFill="1" applyBorder="1" applyAlignment="1">
      <alignment horizontal="center"/>
    </xf>
    <xf numFmtId="0" fontId="7" fillId="0" borderId="13" xfId="0" quotePrefix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7" fillId="0" borderId="13" xfId="8" applyFont="1" applyFill="1" applyBorder="1" applyAlignment="1">
      <alignment horizontal="left" vertical="center" wrapText="1"/>
    </xf>
    <xf numFmtId="0" fontId="33" fillId="0" borderId="13" xfId="0" quotePrefix="1" applyFont="1" applyFill="1" applyBorder="1" applyAlignment="1">
      <alignment horizontal="center" vertical="center" wrapText="1"/>
    </xf>
    <xf numFmtId="0" fontId="33" fillId="0" borderId="13" xfId="0" applyFont="1" applyFill="1" applyBorder="1" applyAlignment="1">
      <alignment horizontal="left" vertical="center" wrapText="1"/>
    </xf>
    <xf numFmtId="0" fontId="33" fillId="0" borderId="13" xfId="0" applyFont="1" applyFill="1" applyBorder="1" applyAlignment="1">
      <alignment horizontal="center" vertical="center" wrapText="1"/>
    </xf>
    <xf numFmtId="167" fontId="7" fillId="0" borderId="13" xfId="0" applyNumberFormat="1" applyFont="1" applyFill="1" applyBorder="1" applyAlignment="1">
      <alignment horizontal="center" vertical="center" wrapText="1"/>
    </xf>
    <xf numFmtId="0" fontId="7" fillId="0" borderId="13" xfId="0" quotePrefix="1" applyFont="1" applyFill="1" applyBorder="1" applyAlignment="1">
      <alignment vertical="center" wrapText="1"/>
    </xf>
    <xf numFmtId="166" fontId="7" fillId="0" borderId="13" xfId="0" applyNumberFormat="1" applyFont="1" applyFill="1" applyBorder="1" applyAlignment="1">
      <alignment horizontal="center" vertical="center" wrapText="1"/>
    </xf>
    <xf numFmtId="0" fontId="9" fillId="0" borderId="13" xfId="0" quotePrefix="1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left" vertical="center" wrapText="1"/>
    </xf>
    <xf numFmtId="0" fontId="7" fillId="0" borderId="5" xfId="0" quotePrefix="1" applyFont="1" applyFill="1" applyBorder="1" applyAlignment="1">
      <alignment horizontal="center" vertical="top" wrapText="1"/>
    </xf>
    <xf numFmtId="0" fontId="7" fillId="0" borderId="9" xfId="0" quotePrefix="1" applyFont="1" applyFill="1" applyBorder="1" applyAlignment="1">
      <alignment horizontal="center" vertical="top" wrapText="1"/>
    </xf>
    <xf numFmtId="0" fontId="7" fillId="0" borderId="9" xfId="0" applyFont="1" applyFill="1" applyBorder="1" applyAlignment="1">
      <alignment horizontal="left" vertical="top" wrapText="1"/>
    </xf>
    <xf numFmtId="0" fontId="7" fillId="0" borderId="0" xfId="3" applyFont="1" applyFill="1" applyAlignment="1">
      <alignment horizontal="center" vertical="center" wrapText="1"/>
    </xf>
    <xf numFmtId="0" fontId="9" fillId="0" borderId="0" xfId="3" quotePrefix="1" applyFont="1" applyFill="1" applyAlignment="1">
      <alignment horizontal="center" vertical="center" wrapText="1"/>
    </xf>
    <xf numFmtId="0" fontId="7" fillId="0" borderId="0" xfId="3" applyFont="1" applyFill="1" applyAlignment="1">
      <alignment vertical="center" wrapText="1"/>
    </xf>
    <xf numFmtId="167" fontId="7" fillId="0" borderId="0" xfId="3" applyNumberFormat="1" applyFont="1" applyFill="1" applyAlignment="1">
      <alignment horizontal="center" vertical="center" wrapText="1"/>
    </xf>
    <xf numFmtId="0" fontId="7" fillId="0" borderId="0" xfId="3" applyFont="1" applyFill="1" applyAlignment="1">
      <alignment horizontal="center" vertical="top" wrapText="1"/>
    </xf>
    <xf numFmtId="0" fontId="9" fillId="0" borderId="0" xfId="3" quotePrefix="1" applyFont="1" applyFill="1" applyAlignment="1">
      <alignment horizontal="center" vertical="top" wrapText="1"/>
    </xf>
    <xf numFmtId="0" fontId="6" fillId="0" borderId="0" xfId="4" applyFont="1" applyFill="1" applyAlignment="1">
      <alignment horizontal="center" wrapText="1"/>
    </xf>
    <xf numFmtId="0" fontId="6" fillId="0" borderId="0" xfId="3" applyFont="1" applyFill="1" applyAlignment="1">
      <alignment horizontal="center" vertical="top" wrapText="1"/>
    </xf>
    <xf numFmtId="167" fontId="6" fillId="0" borderId="0" xfId="3" applyNumberFormat="1" applyFont="1" applyFill="1" applyAlignment="1">
      <alignment horizontal="center" vertical="top" wrapText="1"/>
    </xf>
    <xf numFmtId="170" fontId="6" fillId="0" borderId="0" xfId="3" applyNumberFormat="1" applyFont="1" applyFill="1" applyAlignment="1">
      <alignment horizontal="center" vertical="top" wrapText="1"/>
    </xf>
    <xf numFmtId="0" fontId="7" fillId="0" borderId="0" xfId="4" applyFont="1" applyFill="1" applyAlignment="1">
      <alignment horizontal="center"/>
    </xf>
    <xf numFmtId="170" fontId="6" fillId="0" borderId="0" xfId="4" applyNumberFormat="1" applyFont="1" applyFill="1" applyAlignment="1">
      <alignment horizontal="center"/>
    </xf>
    <xf numFmtId="4" fontId="7" fillId="0" borderId="5" xfId="1" applyNumberFormat="1" applyFont="1" applyFill="1" applyBorder="1" applyAlignment="1" applyProtection="1">
      <alignment horizontal="center" vertical="center"/>
    </xf>
    <xf numFmtId="4" fontId="7" fillId="0" borderId="12" xfId="1" applyNumberFormat="1" applyFont="1" applyFill="1" applyBorder="1" applyAlignment="1" applyProtection="1">
      <alignment horizontal="center" vertical="center"/>
    </xf>
    <xf numFmtId="0" fontId="7" fillId="0" borderId="1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top" wrapText="1"/>
    </xf>
    <xf numFmtId="0" fontId="7" fillId="0" borderId="9" xfId="0" applyFont="1" applyFill="1" applyBorder="1" applyAlignment="1" applyProtection="1">
      <alignment horizontal="center" vertical="top" wrapText="1"/>
    </xf>
    <xf numFmtId="0" fontId="7" fillId="0" borderId="12" xfId="0" applyFont="1" applyFill="1" applyBorder="1" applyAlignment="1" applyProtection="1">
      <alignment horizontal="center" vertical="top" wrapText="1"/>
    </xf>
    <xf numFmtId="0" fontId="7" fillId="0" borderId="5" xfId="0" quotePrefix="1" applyFont="1" applyFill="1" applyBorder="1" applyAlignment="1" applyProtection="1">
      <alignment horizontal="center" vertical="top" wrapText="1"/>
    </xf>
    <xf numFmtId="0" fontId="7" fillId="0" borderId="9" xfId="0" quotePrefix="1" applyFont="1" applyFill="1" applyBorder="1" applyAlignment="1" applyProtection="1">
      <alignment horizontal="center" vertical="top" wrapText="1"/>
    </xf>
    <xf numFmtId="0" fontId="7" fillId="0" borderId="12" xfId="0" quotePrefix="1" applyFont="1" applyFill="1" applyBorder="1" applyAlignment="1" applyProtection="1">
      <alignment horizontal="center" vertical="top" wrapText="1"/>
    </xf>
    <xf numFmtId="0" fontId="7" fillId="0" borderId="8" xfId="0" quotePrefix="1" applyFont="1" applyFill="1" applyBorder="1" applyAlignment="1" applyProtection="1">
      <alignment vertical="top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9" fillId="0" borderId="13" xfId="0" quotePrefix="1" applyFont="1" applyBorder="1" applyAlignment="1">
      <alignment vertical="center" wrapText="1"/>
    </xf>
    <xf numFmtId="0" fontId="6" fillId="0" borderId="13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7" fillId="0" borderId="13" xfId="0" applyFont="1" applyBorder="1" applyAlignment="1">
      <alignment horizontal="left" vertical="center" wrapText="1"/>
    </xf>
    <xf numFmtId="0" fontId="9" fillId="0" borderId="13" xfId="0" quotePrefix="1" applyFont="1" applyBorder="1" applyAlignment="1">
      <alignment horizontal="center" vertical="center" wrapText="1"/>
    </xf>
    <xf numFmtId="0" fontId="7" fillId="0" borderId="13" xfId="0" applyFont="1" applyBorder="1" applyAlignment="1">
      <alignment vertical="center" wrapText="1"/>
    </xf>
    <xf numFmtId="0" fontId="7" fillId="0" borderId="13" xfId="8" applyFont="1" applyBorder="1" applyAlignment="1">
      <alignment horizontal="left" vertical="center" wrapText="1"/>
    </xf>
    <xf numFmtId="4" fontId="0" fillId="0" borderId="0" xfId="0" applyNumberFormat="1" applyAlignment="1">
      <alignment vertical="center" wrapText="1"/>
    </xf>
    <xf numFmtId="4" fontId="35" fillId="0" borderId="13" xfId="1" applyNumberFormat="1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" fontId="7" fillId="0" borderId="5" xfId="1" applyNumberFormat="1" applyFont="1" applyFill="1" applyBorder="1" applyAlignment="1" applyProtection="1">
      <alignment horizontal="center" vertical="center"/>
    </xf>
    <xf numFmtId="4" fontId="7" fillId="0" borderId="9" xfId="1" applyNumberFormat="1" applyFont="1" applyFill="1" applyBorder="1" applyAlignment="1" applyProtection="1">
      <alignment horizontal="center" vertical="center"/>
    </xf>
    <xf numFmtId="4" fontId="7" fillId="0" borderId="12" xfId="1" applyNumberFormat="1" applyFont="1" applyFill="1" applyBorder="1" applyAlignment="1" applyProtection="1">
      <alignment horizontal="center" vertical="center"/>
    </xf>
    <xf numFmtId="167" fontId="7" fillId="0" borderId="7" xfId="7" applyNumberFormat="1" applyFont="1" applyFill="1" applyBorder="1" applyAlignment="1" applyProtection="1">
      <alignment horizontal="center"/>
    </xf>
    <xf numFmtId="167" fontId="7" fillId="0" borderId="8" xfId="7" applyNumberFormat="1" applyFont="1" applyFill="1" applyBorder="1" applyAlignment="1" applyProtection="1">
      <alignment horizontal="center"/>
    </xf>
    <xf numFmtId="167" fontId="7" fillId="0" borderId="10" xfId="7" applyNumberFormat="1" applyFont="1" applyFill="1" applyBorder="1" applyAlignment="1" applyProtection="1">
      <alignment horizontal="center"/>
    </xf>
    <xf numFmtId="167" fontId="7" fillId="0" borderId="11" xfId="7" applyNumberFormat="1" applyFont="1" applyFill="1" applyBorder="1" applyAlignment="1" applyProtection="1">
      <alignment horizontal="center"/>
    </xf>
    <xf numFmtId="0" fontId="7" fillId="0" borderId="5" xfId="5" applyFont="1" applyFill="1" applyBorder="1" applyAlignment="1">
      <alignment horizontal="center" vertical="center" wrapText="1"/>
    </xf>
    <xf numFmtId="0" fontId="7" fillId="0" borderId="9" xfId="5" applyFont="1" applyFill="1" applyBorder="1" applyAlignment="1">
      <alignment horizontal="center" vertical="center" wrapText="1"/>
    </xf>
    <xf numFmtId="0" fontId="7" fillId="0" borderId="12" xfId="5" applyFont="1" applyFill="1" applyBorder="1" applyAlignment="1">
      <alignment horizontal="center" vertical="center" wrapText="1"/>
    </xf>
    <xf numFmtId="0" fontId="9" fillId="0" borderId="13" xfId="0" quotePrefix="1" applyFont="1" applyBorder="1" applyAlignment="1">
      <alignment horizontal="center" vertical="center" wrapText="1"/>
    </xf>
    <xf numFmtId="0" fontId="7" fillId="0" borderId="5" xfId="5" applyFont="1" applyFill="1" applyBorder="1" applyAlignment="1">
      <alignment horizontal="center" vertical="center"/>
    </xf>
    <xf numFmtId="0" fontId="7" fillId="0" borderId="9" xfId="5" applyFont="1" applyFill="1" applyBorder="1" applyAlignment="1">
      <alignment horizontal="center" vertical="center"/>
    </xf>
    <xf numFmtId="0" fontId="7" fillId="0" borderId="12" xfId="5" applyFont="1" applyFill="1" applyBorder="1" applyAlignment="1">
      <alignment horizontal="center" vertical="center"/>
    </xf>
    <xf numFmtId="4" fontId="7" fillId="0" borderId="7" xfId="1" applyNumberFormat="1" applyFont="1" applyFill="1" applyBorder="1" applyAlignment="1" applyProtection="1">
      <alignment horizontal="center"/>
    </xf>
    <xf numFmtId="4" fontId="7" fillId="0" borderId="8" xfId="1" applyNumberFormat="1" applyFont="1" applyFill="1" applyBorder="1" applyAlignment="1" applyProtection="1">
      <alignment horizontal="center"/>
    </xf>
    <xf numFmtId="4" fontId="7" fillId="0" borderId="10" xfId="1" applyNumberFormat="1" applyFont="1" applyFill="1" applyBorder="1" applyAlignment="1" applyProtection="1">
      <alignment horizontal="center"/>
    </xf>
    <xf numFmtId="4" fontId="7" fillId="0" borderId="11" xfId="1" applyNumberFormat="1" applyFont="1" applyFill="1" applyBorder="1" applyAlignment="1" applyProtection="1">
      <alignment horizontal="center"/>
    </xf>
    <xf numFmtId="4" fontId="7" fillId="0" borderId="7" xfId="1" applyNumberFormat="1" applyFont="1" applyFill="1" applyBorder="1" applyAlignment="1" applyProtection="1">
      <alignment horizontal="center" vertical="center"/>
    </xf>
    <xf numFmtId="4" fontId="7" fillId="0" borderId="8" xfId="1" applyNumberFormat="1" applyFont="1" applyFill="1" applyBorder="1" applyAlignment="1" applyProtection="1">
      <alignment horizontal="center" vertical="center"/>
    </xf>
    <xf numFmtId="4" fontId="7" fillId="0" borderId="10" xfId="1" applyNumberFormat="1" applyFont="1" applyFill="1" applyBorder="1" applyAlignment="1" applyProtection="1">
      <alignment horizontal="center" vertical="center"/>
    </xf>
    <xf numFmtId="4" fontId="7" fillId="0" borderId="11" xfId="1" applyNumberFormat="1" applyFont="1" applyFill="1" applyBorder="1" applyAlignment="1" applyProtection="1">
      <alignment horizontal="center" vertical="center"/>
    </xf>
    <xf numFmtId="9" fontId="7" fillId="0" borderId="5" xfId="6" applyFont="1" applyFill="1" applyBorder="1" applyAlignment="1" applyProtection="1">
      <alignment horizontal="center" vertical="center"/>
    </xf>
    <xf numFmtId="9" fontId="7" fillId="0" borderId="9" xfId="6" applyFont="1" applyFill="1" applyBorder="1" applyAlignment="1" applyProtection="1">
      <alignment horizontal="center" vertical="center"/>
    </xf>
    <xf numFmtId="9" fontId="7" fillId="0" borderId="12" xfId="6" applyFont="1" applyFill="1" applyBorder="1" applyAlignment="1" applyProtection="1">
      <alignment horizontal="center" vertical="center"/>
    </xf>
    <xf numFmtId="0" fontId="9" fillId="0" borderId="5" xfId="0" quotePrefix="1" applyFont="1" applyFill="1" applyBorder="1" applyAlignment="1" applyProtection="1">
      <alignment horizontal="center" vertical="top" wrapText="1"/>
    </xf>
    <xf numFmtId="0" fontId="9" fillId="0" borderId="9" xfId="0" quotePrefix="1" applyFont="1" applyFill="1" applyBorder="1" applyAlignment="1" applyProtection="1">
      <alignment horizontal="center" vertical="top" wrapText="1"/>
    </xf>
    <xf numFmtId="0" fontId="9" fillId="0" borderId="12" xfId="0" quotePrefix="1" applyFont="1" applyFill="1" applyBorder="1" applyAlignment="1" applyProtection="1">
      <alignment horizontal="center" vertical="top" wrapText="1"/>
    </xf>
    <xf numFmtId="0" fontId="7" fillId="0" borderId="5" xfId="0" quotePrefix="1" applyFont="1" applyFill="1" applyBorder="1" applyAlignment="1" applyProtection="1">
      <alignment horizontal="center" vertical="top" wrapText="1"/>
    </xf>
    <xf numFmtId="0" fontId="7" fillId="0" borderId="9" xfId="0" quotePrefix="1" applyFont="1" applyFill="1" applyBorder="1" applyAlignment="1" applyProtection="1">
      <alignment horizontal="center" vertical="top" wrapText="1"/>
    </xf>
    <xf numFmtId="0" fontId="7" fillId="0" borderId="12" xfId="0" quotePrefix="1" applyFont="1" applyFill="1" applyBorder="1" applyAlignment="1" applyProtection="1">
      <alignment horizontal="center" vertical="top" wrapText="1"/>
    </xf>
    <xf numFmtId="0" fontId="6" fillId="4" borderId="13" xfId="0" applyNumberFormat="1" applyFont="1" applyFill="1" applyBorder="1" applyAlignment="1" applyProtection="1">
      <alignment horizontal="center" vertical="center" wrapText="1"/>
    </xf>
    <xf numFmtId="0" fontId="25" fillId="0" borderId="13" xfId="12" applyFont="1" applyBorder="1" applyAlignment="1">
      <alignment horizontal="center" vertical="center"/>
    </xf>
    <xf numFmtId="0" fontId="25" fillId="0" borderId="13" xfId="12" applyFont="1" applyFill="1" applyBorder="1" applyAlignment="1">
      <alignment horizontal="center" vertical="center"/>
    </xf>
    <xf numFmtId="0" fontId="33" fillId="0" borderId="13" xfId="12" applyFont="1" applyBorder="1" applyAlignment="1">
      <alignment horizontal="center" vertical="center"/>
    </xf>
    <xf numFmtId="0" fontId="25" fillId="0" borderId="13" xfId="12" applyFont="1" applyBorder="1" applyAlignment="1">
      <alignment horizontal="center" vertical="center"/>
    </xf>
    <xf numFmtId="0" fontId="25" fillId="0" borderId="13" xfId="12" applyFont="1" applyBorder="1" applyAlignment="1">
      <alignment horizontal="center" vertical="center" textRotation="90"/>
    </xf>
    <xf numFmtId="0" fontId="25" fillId="0" borderId="13" xfId="12" applyFont="1" applyFill="1" applyBorder="1" applyAlignment="1">
      <alignment horizontal="center" vertical="center" textRotation="90"/>
    </xf>
    <xf numFmtId="0" fontId="1" fillId="0" borderId="13" xfId="12" applyFont="1" applyBorder="1"/>
    <xf numFmtId="0" fontId="25" fillId="0" borderId="0" xfId="12" applyFont="1" applyAlignment="1">
      <alignment horizontal="center" vertical="center"/>
    </xf>
    <xf numFmtId="0" fontId="25" fillId="0" borderId="0" xfId="12" applyFont="1" applyFill="1" applyAlignment="1">
      <alignment horizontal="center" vertical="center"/>
    </xf>
    <xf numFmtId="0" fontId="7" fillId="0" borderId="0" xfId="4" applyFont="1" applyFill="1" applyAlignment="1" applyProtection="1">
      <alignment horizontal="center" wrapText="1"/>
    </xf>
    <xf numFmtId="0" fontId="7" fillId="0" borderId="0" xfId="4" applyFont="1" applyAlignment="1" applyProtection="1">
      <alignment horizontal="center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6" fillId="4" borderId="2" xfId="0" applyNumberFormat="1" applyFont="1" applyFill="1" applyBorder="1" applyAlignment="1" applyProtection="1">
      <alignment horizontal="center" vertical="center" wrapText="1"/>
    </xf>
    <xf numFmtId="0" fontId="38" fillId="0" borderId="13" xfId="12" applyFont="1" applyFill="1" applyBorder="1" applyAlignment="1">
      <alignment horizontal="center" vertical="center"/>
    </xf>
    <xf numFmtId="0" fontId="38" fillId="0" borderId="13" xfId="12" applyFont="1" applyFill="1" applyBorder="1" applyAlignment="1">
      <alignment horizontal="center" vertical="center"/>
    </xf>
    <xf numFmtId="0" fontId="25" fillId="2" borderId="13" xfId="12" applyFont="1" applyFill="1" applyBorder="1" applyAlignment="1">
      <alignment horizontal="center" vertical="center"/>
    </xf>
    <xf numFmtId="0" fontId="0" fillId="0" borderId="0" xfId="0" applyBorder="1"/>
    <xf numFmtId="0" fontId="25" fillId="0" borderId="0" xfId="12" applyFont="1" applyFill="1" applyBorder="1" applyAlignment="1">
      <alignment horizontal="center" vertical="center"/>
    </xf>
    <xf numFmtId="0" fontId="6" fillId="0" borderId="5" xfId="0" applyFont="1" applyFill="1" applyBorder="1" applyAlignment="1" applyProtection="1">
      <alignment horizontal="center" vertical="top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6" fillId="0" borderId="12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7" fillId="0" borderId="5" xfId="8" applyFont="1" applyFill="1" applyBorder="1" applyAlignment="1">
      <alignment horizontal="center" vertical="center" wrapText="1"/>
    </xf>
    <xf numFmtId="0" fontId="17" fillId="0" borderId="9" xfId="8" applyFont="1" applyFill="1" applyBorder="1" applyAlignment="1">
      <alignment horizontal="center" vertical="center" wrapText="1"/>
    </xf>
    <xf numFmtId="0" fontId="17" fillId="0" borderId="12" xfId="8" applyFont="1" applyFill="1" applyBorder="1" applyAlignment="1">
      <alignment horizontal="center" vertical="center" wrapText="1"/>
    </xf>
    <xf numFmtId="2" fontId="6" fillId="0" borderId="5" xfId="0" applyNumberFormat="1" applyFont="1" applyFill="1" applyBorder="1" applyAlignment="1">
      <alignment horizontal="center" vertical="center" wrapText="1"/>
    </xf>
    <xf numFmtId="2" fontId="6" fillId="0" borderId="9" xfId="0" applyNumberFormat="1" applyFont="1" applyFill="1" applyBorder="1" applyAlignment="1">
      <alignment horizontal="center" vertical="center" wrapText="1"/>
    </xf>
    <xf numFmtId="2" fontId="6" fillId="0" borderId="12" xfId="0" applyNumberFormat="1" applyFont="1" applyFill="1" applyBorder="1" applyAlignment="1">
      <alignment horizontal="center" vertical="center" wrapText="1"/>
    </xf>
    <xf numFmtId="0" fontId="7" fillId="0" borderId="13" xfId="0" quotePrefix="1" applyFont="1" applyFill="1" applyBorder="1" applyAlignment="1" applyProtection="1">
      <alignment horizontal="left" vertical="top" wrapText="1"/>
    </xf>
    <xf numFmtId="0" fontId="7" fillId="0" borderId="13" xfId="0" applyFont="1" applyFill="1" applyBorder="1" applyAlignment="1" applyProtection="1">
      <alignment horizontal="center" vertical="top" wrapText="1"/>
    </xf>
    <xf numFmtId="0" fontId="7" fillId="0" borderId="5" xfId="0" applyFont="1" applyFill="1" applyBorder="1" applyAlignment="1" applyProtection="1">
      <alignment horizontal="left" vertical="center" wrapText="1"/>
    </xf>
    <xf numFmtId="0" fontId="18" fillId="0" borderId="13" xfId="8" applyFont="1" applyFill="1" applyBorder="1" applyAlignment="1">
      <alignment horizontal="left" vertical="center" wrapText="1"/>
    </xf>
    <xf numFmtId="0" fontId="18" fillId="0" borderId="13" xfId="0" applyFont="1" applyFill="1" applyBorder="1" applyAlignment="1">
      <alignment horizontal="center" vertical="center" wrapText="1"/>
    </xf>
    <xf numFmtId="43" fontId="7" fillId="0" borderId="13" xfId="1" applyFont="1" applyFill="1" applyBorder="1" applyAlignment="1" applyProtection="1">
      <alignment horizontal="center" vertical="center" wrapText="1"/>
    </xf>
    <xf numFmtId="0" fontId="7" fillId="0" borderId="0" xfId="4" applyFont="1" applyFill="1" applyAlignment="1" applyProtection="1">
      <alignment horizontal="center" wrapText="1"/>
    </xf>
    <xf numFmtId="0" fontId="7" fillId="0" borderId="0" xfId="4" applyFont="1" applyAlignment="1" applyProtection="1">
      <alignment horizontal="center"/>
    </xf>
  </cellXfs>
  <cellStyles count="13">
    <cellStyle name="Comma" xfId="1" builtinId="3"/>
    <cellStyle name="Comma 2 3" xfId="11"/>
    <cellStyle name="Comma 3" xfId="7"/>
    <cellStyle name="Comma 3 3" xfId="10"/>
    <cellStyle name="Normal" xfId="0" builtinId="0"/>
    <cellStyle name="Normal 10" xfId="4"/>
    <cellStyle name="Normal 2" xfId="9"/>
    <cellStyle name="Normal 3" xfId="3"/>
    <cellStyle name="Normal 3 2" xfId="8"/>
    <cellStyle name="Normal_gare wyalsadfenigagarini 2_SMSH2008-IIkv ." xfId="5"/>
    <cellStyle name="Percent" xfId="2" builtinId="5"/>
    <cellStyle name="Percent 3" xfId="6"/>
    <cellStyle name="Обычный 2" xfId="12"/>
  </cellStyles>
  <dxfs count="3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260985</xdr:colOff>
      <xdr:row>135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4008073-D60B-4792-BC97-A97BDDC245E5}"/>
            </a:ext>
          </a:extLst>
        </xdr:cNvPr>
        <xdr:cNvSpPr txBox="1"/>
      </xdr:nvSpPr>
      <xdr:spPr>
        <a:xfrm>
          <a:off x="3937635" y="5479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299085</xdr:colOff>
      <xdr:row>14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4993005" y="560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14</xdr:row>
      <xdr:rowOff>0</xdr:rowOff>
    </xdr:from>
    <xdr:ext cx="184731" cy="264560"/>
    <xdr:sp macro="" textlink="">
      <xdr:nvSpPr>
        <xdr:cNvPr id="3" name="TextBox 2"/>
        <xdr:cNvSpPr txBox="1"/>
      </xdr:nvSpPr>
      <xdr:spPr>
        <a:xfrm>
          <a:off x="4993005" y="560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14</xdr:row>
      <xdr:rowOff>0</xdr:rowOff>
    </xdr:from>
    <xdr:ext cx="184731" cy="264560"/>
    <xdr:sp macro="" textlink="">
      <xdr:nvSpPr>
        <xdr:cNvPr id="4" name="TextBox 3"/>
        <xdr:cNvSpPr txBox="1"/>
      </xdr:nvSpPr>
      <xdr:spPr>
        <a:xfrm>
          <a:off x="4993005" y="560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14</xdr:row>
      <xdr:rowOff>0</xdr:rowOff>
    </xdr:from>
    <xdr:ext cx="184731" cy="264560"/>
    <xdr:sp macro="" textlink="">
      <xdr:nvSpPr>
        <xdr:cNvPr id="5" name="TextBox 4"/>
        <xdr:cNvSpPr txBox="1"/>
      </xdr:nvSpPr>
      <xdr:spPr>
        <a:xfrm>
          <a:off x="4993005" y="560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14</xdr:row>
      <xdr:rowOff>0</xdr:rowOff>
    </xdr:from>
    <xdr:ext cx="184731" cy="264560"/>
    <xdr:sp macro="" textlink="">
      <xdr:nvSpPr>
        <xdr:cNvPr id="6" name="TextBox 5"/>
        <xdr:cNvSpPr txBox="1"/>
      </xdr:nvSpPr>
      <xdr:spPr>
        <a:xfrm>
          <a:off x="4993005" y="560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14</xdr:row>
      <xdr:rowOff>0</xdr:rowOff>
    </xdr:from>
    <xdr:ext cx="184731" cy="264560"/>
    <xdr:sp macro="" textlink="">
      <xdr:nvSpPr>
        <xdr:cNvPr id="7" name="TextBox 6"/>
        <xdr:cNvSpPr txBox="1"/>
      </xdr:nvSpPr>
      <xdr:spPr>
        <a:xfrm>
          <a:off x="4993005" y="560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14</xdr:row>
      <xdr:rowOff>0</xdr:rowOff>
    </xdr:from>
    <xdr:ext cx="184731" cy="264560"/>
    <xdr:sp macro="" textlink="">
      <xdr:nvSpPr>
        <xdr:cNvPr id="8" name="TextBox 7"/>
        <xdr:cNvSpPr txBox="1"/>
      </xdr:nvSpPr>
      <xdr:spPr>
        <a:xfrm>
          <a:off x="4993005" y="560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14</xdr:row>
      <xdr:rowOff>0</xdr:rowOff>
    </xdr:from>
    <xdr:ext cx="184731" cy="264560"/>
    <xdr:sp macro="" textlink="">
      <xdr:nvSpPr>
        <xdr:cNvPr id="9" name="TextBox 8"/>
        <xdr:cNvSpPr txBox="1"/>
      </xdr:nvSpPr>
      <xdr:spPr>
        <a:xfrm>
          <a:off x="4993005" y="560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14</xdr:row>
      <xdr:rowOff>0</xdr:rowOff>
    </xdr:from>
    <xdr:ext cx="184731" cy="264560"/>
    <xdr:sp macro="" textlink="">
      <xdr:nvSpPr>
        <xdr:cNvPr id="10" name="TextBox 9"/>
        <xdr:cNvSpPr txBox="1"/>
      </xdr:nvSpPr>
      <xdr:spPr>
        <a:xfrm>
          <a:off x="4993005" y="560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14</xdr:row>
      <xdr:rowOff>0</xdr:rowOff>
    </xdr:from>
    <xdr:ext cx="184731" cy="264560"/>
    <xdr:sp macro="" textlink="">
      <xdr:nvSpPr>
        <xdr:cNvPr id="11" name="TextBox 10"/>
        <xdr:cNvSpPr txBox="1"/>
      </xdr:nvSpPr>
      <xdr:spPr>
        <a:xfrm>
          <a:off x="4993005" y="560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14</xdr:row>
      <xdr:rowOff>0</xdr:rowOff>
    </xdr:from>
    <xdr:ext cx="184731" cy="264560"/>
    <xdr:sp macro="" textlink="">
      <xdr:nvSpPr>
        <xdr:cNvPr id="12" name="TextBox 11"/>
        <xdr:cNvSpPr txBox="1"/>
      </xdr:nvSpPr>
      <xdr:spPr>
        <a:xfrm>
          <a:off x="4993005" y="560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14</xdr:row>
      <xdr:rowOff>0</xdr:rowOff>
    </xdr:from>
    <xdr:ext cx="184731" cy="264560"/>
    <xdr:sp macro="" textlink="">
      <xdr:nvSpPr>
        <xdr:cNvPr id="13" name="TextBox 12"/>
        <xdr:cNvSpPr txBox="1"/>
      </xdr:nvSpPr>
      <xdr:spPr>
        <a:xfrm>
          <a:off x="4993005" y="560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14</xdr:row>
      <xdr:rowOff>0</xdr:rowOff>
    </xdr:from>
    <xdr:ext cx="184731" cy="264560"/>
    <xdr:sp macro="" textlink="">
      <xdr:nvSpPr>
        <xdr:cNvPr id="14" name="TextBox 13"/>
        <xdr:cNvSpPr txBox="1"/>
      </xdr:nvSpPr>
      <xdr:spPr>
        <a:xfrm>
          <a:off x="4993005" y="560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14</xdr:row>
      <xdr:rowOff>0</xdr:rowOff>
    </xdr:from>
    <xdr:ext cx="184731" cy="264560"/>
    <xdr:sp macro="" textlink="">
      <xdr:nvSpPr>
        <xdr:cNvPr id="15" name="TextBox 14"/>
        <xdr:cNvSpPr txBox="1"/>
      </xdr:nvSpPr>
      <xdr:spPr>
        <a:xfrm>
          <a:off x="4993005" y="560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14</xdr:row>
      <xdr:rowOff>0</xdr:rowOff>
    </xdr:from>
    <xdr:ext cx="184731" cy="264560"/>
    <xdr:sp macro="" textlink="">
      <xdr:nvSpPr>
        <xdr:cNvPr id="16" name="TextBox 15"/>
        <xdr:cNvSpPr txBox="1"/>
      </xdr:nvSpPr>
      <xdr:spPr>
        <a:xfrm>
          <a:off x="4993005" y="560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14</xdr:row>
      <xdr:rowOff>0</xdr:rowOff>
    </xdr:from>
    <xdr:ext cx="184731" cy="264560"/>
    <xdr:sp macro="" textlink="">
      <xdr:nvSpPr>
        <xdr:cNvPr id="17" name="TextBox 16"/>
        <xdr:cNvSpPr txBox="1"/>
      </xdr:nvSpPr>
      <xdr:spPr>
        <a:xfrm>
          <a:off x="4993005" y="560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14</xdr:row>
      <xdr:rowOff>0</xdr:rowOff>
    </xdr:from>
    <xdr:ext cx="184731" cy="264560"/>
    <xdr:sp macro="" textlink="">
      <xdr:nvSpPr>
        <xdr:cNvPr id="18" name="TextBox 17"/>
        <xdr:cNvSpPr txBox="1"/>
      </xdr:nvSpPr>
      <xdr:spPr>
        <a:xfrm>
          <a:off x="4993005" y="560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14</xdr:row>
      <xdr:rowOff>0</xdr:rowOff>
    </xdr:from>
    <xdr:ext cx="184731" cy="264560"/>
    <xdr:sp macro="" textlink="">
      <xdr:nvSpPr>
        <xdr:cNvPr id="19" name="TextBox 18"/>
        <xdr:cNvSpPr txBox="1"/>
      </xdr:nvSpPr>
      <xdr:spPr>
        <a:xfrm>
          <a:off x="4993005" y="560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14</xdr:row>
      <xdr:rowOff>0</xdr:rowOff>
    </xdr:from>
    <xdr:ext cx="184731" cy="264560"/>
    <xdr:sp macro="" textlink="">
      <xdr:nvSpPr>
        <xdr:cNvPr id="20" name="TextBox 19"/>
        <xdr:cNvSpPr txBox="1"/>
      </xdr:nvSpPr>
      <xdr:spPr>
        <a:xfrm>
          <a:off x="4993005" y="560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14</xdr:row>
      <xdr:rowOff>0</xdr:rowOff>
    </xdr:from>
    <xdr:ext cx="184731" cy="264560"/>
    <xdr:sp macro="" textlink="">
      <xdr:nvSpPr>
        <xdr:cNvPr id="21" name="TextBox 20"/>
        <xdr:cNvSpPr txBox="1"/>
      </xdr:nvSpPr>
      <xdr:spPr>
        <a:xfrm>
          <a:off x="4993005" y="560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14</xdr:row>
      <xdr:rowOff>0</xdr:rowOff>
    </xdr:from>
    <xdr:ext cx="184731" cy="264560"/>
    <xdr:sp macro="" textlink="">
      <xdr:nvSpPr>
        <xdr:cNvPr id="22" name="TextBox 21"/>
        <xdr:cNvSpPr txBox="1"/>
      </xdr:nvSpPr>
      <xdr:spPr>
        <a:xfrm>
          <a:off x="4993005" y="560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14</xdr:row>
      <xdr:rowOff>0</xdr:rowOff>
    </xdr:from>
    <xdr:ext cx="184731" cy="264560"/>
    <xdr:sp macro="" textlink="">
      <xdr:nvSpPr>
        <xdr:cNvPr id="23" name="TextBox 22"/>
        <xdr:cNvSpPr txBox="1"/>
      </xdr:nvSpPr>
      <xdr:spPr>
        <a:xfrm>
          <a:off x="4993005" y="560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14</xdr:row>
      <xdr:rowOff>0</xdr:rowOff>
    </xdr:from>
    <xdr:ext cx="184731" cy="264560"/>
    <xdr:sp macro="" textlink="">
      <xdr:nvSpPr>
        <xdr:cNvPr id="24" name="TextBox 23"/>
        <xdr:cNvSpPr txBox="1"/>
      </xdr:nvSpPr>
      <xdr:spPr>
        <a:xfrm>
          <a:off x="4993005" y="560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14</xdr:row>
      <xdr:rowOff>0</xdr:rowOff>
    </xdr:from>
    <xdr:ext cx="184731" cy="264560"/>
    <xdr:sp macro="" textlink="">
      <xdr:nvSpPr>
        <xdr:cNvPr id="25" name="TextBox 24"/>
        <xdr:cNvSpPr txBox="1"/>
      </xdr:nvSpPr>
      <xdr:spPr>
        <a:xfrm>
          <a:off x="4993005" y="560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14</xdr:row>
      <xdr:rowOff>0</xdr:rowOff>
    </xdr:from>
    <xdr:ext cx="184731" cy="264560"/>
    <xdr:sp macro="" textlink="">
      <xdr:nvSpPr>
        <xdr:cNvPr id="26" name="TextBox 25"/>
        <xdr:cNvSpPr txBox="1"/>
      </xdr:nvSpPr>
      <xdr:spPr>
        <a:xfrm>
          <a:off x="4993005" y="560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15</xdr:row>
      <xdr:rowOff>0</xdr:rowOff>
    </xdr:from>
    <xdr:ext cx="184731" cy="264560"/>
    <xdr:sp macro="" textlink="">
      <xdr:nvSpPr>
        <xdr:cNvPr id="27" name="TextBox 26"/>
        <xdr:cNvSpPr txBox="1"/>
      </xdr:nvSpPr>
      <xdr:spPr>
        <a:xfrm>
          <a:off x="4993005" y="598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15</xdr:row>
      <xdr:rowOff>0</xdr:rowOff>
    </xdr:from>
    <xdr:ext cx="184731" cy="264560"/>
    <xdr:sp macro="" textlink="">
      <xdr:nvSpPr>
        <xdr:cNvPr id="28" name="TextBox 27"/>
        <xdr:cNvSpPr txBox="1"/>
      </xdr:nvSpPr>
      <xdr:spPr>
        <a:xfrm>
          <a:off x="4993005" y="598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15</xdr:row>
      <xdr:rowOff>0</xdr:rowOff>
    </xdr:from>
    <xdr:ext cx="184731" cy="264560"/>
    <xdr:sp macro="" textlink="">
      <xdr:nvSpPr>
        <xdr:cNvPr id="29" name="TextBox 28"/>
        <xdr:cNvSpPr txBox="1"/>
      </xdr:nvSpPr>
      <xdr:spPr>
        <a:xfrm>
          <a:off x="4993005" y="598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15</xdr:row>
      <xdr:rowOff>0</xdr:rowOff>
    </xdr:from>
    <xdr:ext cx="184731" cy="264560"/>
    <xdr:sp macro="" textlink="">
      <xdr:nvSpPr>
        <xdr:cNvPr id="30" name="TextBox 29"/>
        <xdr:cNvSpPr txBox="1"/>
      </xdr:nvSpPr>
      <xdr:spPr>
        <a:xfrm>
          <a:off x="4993005" y="598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15</xdr:row>
      <xdr:rowOff>0</xdr:rowOff>
    </xdr:from>
    <xdr:ext cx="184731" cy="264560"/>
    <xdr:sp macro="" textlink="">
      <xdr:nvSpPr>
        <xdr:cNvPr id="31" name="TextBox 30"/>
        <xdr:cNvSpPr txBox="1"/>
      </xdr:nvSpPr>
      <xdr:spPr>
        <a:xfrm>
          <a:off x="4993005" y="598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15</xdr:row>
      <xdr:rowOff>0</xdr:rowOff>
    </xdr:from>
    <xdr:ext cx="184731" cy="264560"/>
    <xdr:sp macro="" textlink="">
      <xdr:nvSpPr>
        <xdr:cNvPr id="32" name="TextBox 31"/>
        <xdr:cNvSpPr txBox="1"/>
      </xdr:nvSpPr>
      <xdr:spPr>
        <a:xfrm>
          <a:off x="4993005" y="598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15</xdr:row>
      <xdr:rowOff>0</xdr:rowOff>
    </xdr:from>
    <xdr:ext cx="184731" cy="264560"/>
    <xdr:sp macro="" textlink="">
      <xdr:nvSpPr>
        <xdr:cNvPr id="33" name="TextBox 32"/>
        <xdr:cNvSpPr txBox="1"/>
      </xdr:nvSpPr>
      <xdr:spPr>
        <a:xfrm>
          <a:off x="4993005" y="598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15</xdr:row>
      <xdr:rowOff>0</xdr:rowOff>
    </xdr:from>
    <xdr:ext cx="184731" cy="264560"/>
    <xdr:sp macro="" textlink="">
      <xdr:nvSpPr>
        <xdr:cNvPr id="34" name="TextBox 33"/>
        <xdr:cNvSpPr txBox="1"/>
      </xdr:nvSpPr>
      <xdr:spPr>
        <a:xfrm>
          <a:off x="4993005" y="598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15</xdr:row>
      <xdr:rowOff>0</xdr:rowOff>
    </xdr:from>
    <xdr:ext cx="184731" cy="264560"/>
    <xdr:sp macro="" textlink="">
      <xdr:nvSpPr>
        <xdr:cNvPr id="35" name="TextBox 34"/>
        <xdr:cNvSpPr txBox="1"/>
      </xdr:nvSpPr>
      <xdr:spPr>
        <a:xfrm>
          <a:off x="4993005" y="598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15</xdr:row>
      <xdr:rowOff>0</xdr:rowOff>
    </xdr:from>
    <xdr:ext cx="184731" cy="264560"/>
    <xdr:sp macro="" textlink="">
      <xdr:nvSpPr>
        <xdr:cNvPr id="36" name="TextBox 35"/>
        <xdr:cNvSpPr txBox="1"/>
      </xdr:nvSpPr>
      <xdr:spPr>
        <a:xfrm>
          <a:off x="4993005" y="598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15</xdr:row>
      <xdr:rowOff>0</xdr:rowOff>
    </xdr:from>
    <xdr:ext cx="184731" cy="264560"/>
    <xdr:sp macro="" textlink="">
      <xdr:nvSpPr>
        <xdr:cNvPr id="37" name="TextBox 36"/>
        <xdr:cNvSpPr txBox="1"/>
      </xdr:nvSpPr>
      <xdr:spPr>
        <a:xfrm>
          <a:off x="4993005" y="598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15</xdr:row>
      <xdr:rowOff>0</xdr:rowOff>
    </xdr:from>
    <xdr:ext cx="184731" cy="264560"/>
    <xdr:sp macro="" textlink="">
      <xdr:nvSpPr>
        <xdr:cNvPr id="38" name="TextBox 37"/>
        <xdr:cNvSpPr txBox="1"/>
      </xdr:nvSpPr>
      <xdr:spPr>
        <a:xfrm>
          <a:off x="4993005" y="598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15</xdr:row>
      <xdr:rowOff>0</xdr:rowOff>
    </xdr:from>
    <xdr:ext cx="184731" cy="264560"/>
    <xdr:sp macro="" textlink="">
      <xdr:nvSpPr>
        <xdr:cNvPr id="39" name="TextBox 38"/>
        <xdr:cNvSpPr txBox="1"/>
      </xdr:nvSpPr>
      <xdr:spPr>
        <a:xfrm>
          <a:off x="4993005" y="598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15</xdr:row>
      <xdr:rowOff>0</xdr:rowOff>
    </xdr:from>
    <xdr:ext cx="184731" cy="264560"/>
    <xdr:sp macro="" textlink="">
      <xdr:nvSpPr>
        <xdr:cNvPr id="40" name="TextBox 39"/>
        <xdr:cNvSpPr txBox="1"/>
      </xdr:nvSpPr>
      <xdr:spPr>
        <a:xfrm>
          <a:off x="4993005" y="598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15</xdr:row>
      <xdr:rowOff>0</xdr:rowOff>
    </xdr:from>
    <xdr:ext cx="184731" cy="264560"/>
    <xdr:sp macro="" textlink="">
      <xdr:nvSpPr>
        <xdr:cNvPr id="41" name="TextBox 40"/>
        <xdr:cNvSpPr txBox="1"/>
      </xdr:nvSpPr>
      <xdr:spPr>
        <a:xfrm>
          <a:off x="4993005" y="598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15</xdr:row>
      <xdr:rowOff>0</xdr:rowOff>
    </xdr:from>
    <xdr:ext cx="184731" cy="264560"/>
    <xdr:sp macro="" textlink="">
      <xdr:nvSpPr>
        <xdr:cNvPr id="42" name="TextBox 41"/>
        <xdr:cNvSpPr txBox="1"/>
      </xdr:nvSpPr>
      <xdr:spPr>
        <a:xfrm>
          <a:off x="4993005" y="598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15</xdr:row>
      <xdr:rowOff>0</xdr:rowOff>
    </xdr:from>
    <xdr:ext cx="184731" cy="264560"/>
    <xdr:sp macro="" textlink="">
      <xdr:nvSpPr>
        <xdr:cNvPr id="43" name="TextBox 42"/>
        <xdr:cNvSpPr txBox="1"/>
      </xdr:nvSpPr>
      <xdr:spPr>
        <a:xfrm>
          <a:off x="4993005" y="598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15</xdr:row>
      <xdr:rowOff>0</xdr:rowOff>
    </xdr:from>
    <xdr:ext cx="184731" cy="264560"/>
    <xdr:sp macro="" textlink="">
      <xdr:nvSpPr>
        <xdr:cNvPr id="44" name="TextBox 43"/>
        <xdr:cNvSpPr txBox="1"/>
      </xdr:nvSpPr>
      <xdr:spPr>
        <a:xfrm>
          <a:off x="4993005" y="598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15</xdr:row>
      <xdr:rowOff>0</xdr:rowOff>
    </xdr:from>
    <xdr:ext cx="184731" cy="264560"/>
    <xdr:sp macro="" textlink="">
      <xdr:nvSpPr>
        <xdr:cNvPr id="45" name="TextBox 44"/>
        <xdr:cNvSpPr txBox="1"/>
      </xdr:nvSpPr>
      <xdr:spPr>
        <a:xfrm>
          <a:off x="4993005" y="598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15</xdr:row>
      <xdr:rowOff>0</xdr:rowOff>
    </xdr:from>
    <xdr:ext cx="184731" cy="264560"/>
    <xdr:sp macro="" textlink="">
      <xdr:nvSpPr>
        <xdr:cNvPr id="46" name="TextBox 45"/>
        <xdr:cNvSpPr txBox="1"/>
      </xdr:nvSpPr>
      <xdr:spPr>
        <a:xfrm>
          <a:off x="4993005" y="598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15</xdr:row>
      <xdr:rowOff>0</xdr:rowOff>
    </xdr:from>
    <xdr:ext cx="184731" cy="264560"/>
    <xdr:sp macro="" textlink="">
      <xdr:nvSpPr>
        <xdr:cNvPr id="47" name="TextBox 46"/>
        <xdr:cNvSpPr txBox="1"/>
      </xdr:nvSpPr>
      <xdr:spPr>
        <a:xfrm>
          <a:off x="4993005" y="598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15</xdr:row>
      <xdr:rowOff>0</xdr:rowOff>
    </xdr:from>
    <xdr:ext cx="184731" cy="264560"/>
    <xdr:sp macro="" textlink="">
      <xdr:nvSpPr>
        <xdr:cNvPr id="48" name="TextBox 47"/>
        <xdr:cNvSpPr txBox="1"/>
      </xdr:nvSpPr>
      <xdr:spPr>
        <a:xfrm>
          <a:off x="4993005" y="598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15</xdr:row>
      <xdr:rowOff>0</xdr:rowOff>
    </xdr:from>
    <xdr:ext cx="184731" cy="264560"/>
    <xdr:sp macro="" textlink="">
      <xdr:nvSpPr>
        <xdr:cNvPr id="49" name="TextBox 48"/>
        <xdr:cNvSpPr txBox="1"/>
      </xdr:nvSpPr>
      <xdr:spPr>
        <a:xfrm>
          <a:off x="4993005" y="598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15</xdr:row>
      <xdr:rowOff>0</xdr:rowOff>
    </xdr:from>
    <xdr:ext cx="184731" cy="264560"/>
    <xdr:sp macro="" textlink="">
      <xdr:nvSpPr>
        <xdr:cNvPr id="50" name="TextBox 49"/>
        <xdr:cNvSpPr txBox="1"/>
      </xdr:nvSpPr>
      <xdr:spPr>
        <a:xfrm>
          <a:off x="4993005" y="598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15</xdr:row>
      <xdr:rowOff>0</xdr:rowOff>
    </xdr:from>
    <xdr:ext cx="184731" cy="264560"/>
    <xdr:sp macro="" textlink="">
      <xdr:nvSpPr>
        <xdr:cNvPr id="51" name="TextBox 50"/>
        <xdr:cNvSpPr txBox="1"/>
      </xdr:nvSpPr>
      <xdr:spPr>
        <a:xfrm>
          <a:off x="4993005" y="598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15</xdr:row>
      <xdr:rowOff>0</xdr:rowOff>
    </xdr:from>
    <xdr:ext cx="184731" cy="264560"/>
    <xdr:sp macro="" textlink="">
      <xdr:nvSpPr>
        <xdr:cNvPr id="52" name="TextBox 51"/>
        <xdr:cNvSpPr txBox="1"/>
      </xdr:nvSpPr>
      <xdr:spPr>
        <a:xfrm>
          <a:off x="4985385" y="598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15</xdr:row>
      <xdr:rowOff>0</xdr:rowOff>
    </xdr:from>
    <xdr:ext cx="184731" cy="264560"/>
    <xdr:sp macro="" textlink="">
      <xdr:nvSpPr>
        <xdr:cNvPr id="53" name="TextBox 52"/>
        <xdr:cNvSpPr txBox="1"/>
      </xdr:nvSpPr>
      <xdr:spPr>
        <a:xfrm>
          <a:off x="4985385" y="598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15</xdr:row>
      <xdr:rowOff>0</xdr:rowOff>
    </xdr:from>
    <xdr:ext cx="184731" cy="264560"/>
    <xdr:sp macro="" textlink="">
      <xdr:nvSpPr>
        <xdr:cNvPr id="54" name="TextBox 53"/>
        <xdr:cNvSpPr txBox="1"/>
      </xdr:nvSpPr>
      <xdr:spPr>
        <a:xfrm>
          <a:off x="4985385" y="598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15</xdr:row>
      <xdr:rowOff>0</xdr:rowOff>
    </xdr:from>
    <xdr:ext cx="184731" cy="264560"/>
    <xdr:sp macro="" textlink="">
      <xdr:nvSpPr>
        <xdr:cNvPr id="55" name="TextBox 54"/>
        <xdr:cNvSpPr txBox="1"/>
      </xdr:nvSpPr>
      <xdr:spPr>
        <a:xfrm>
          <a:off x="4985385" y="598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15</xdr:row>
      <xdr:rowOff>0</xdr:rowOff>
    </xdr:from>
    <xdr:ext cx="184731" cy="264560"/>
    <xdr:sp macro="" textlink="">
      <xdr:nvSpPr>
        <xdr:cNvPr id="56" name="TextBox 55"/>
        <xdr:cNvSpPr txBox="1"/>
      </xdr:nvSpPr>
      <xdr:spPr>
        <a:xfrm>
          <a:off x="4985385" y="598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15</xdr:row>
      <xdr:rowOff>0</xdr:rowOff>
    </xdr:from>
    <xdr:ext cx="184731" cy="264560"/>
    <xdr:sp macro="" textlink="">
      <xdr:nvSpPr>
        <xdr:cNvPr id="57" name="TextBox 56"/>
        <xdr:cNvSpPr txBox="1"/>
      </xdr:nvSpPr>
      <xdr:spPr>
        <a:xfrm>
          <a:off x="4985385" y="598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15</xdr:row>
      <xdr:rowOff>0</xdr:rowOff>
    </xdr:from>
    <xdr:ext cx="184731" cy="264560"/>
    <xdr:sp macro="" textlink="">
      <xdr:nvSpPr>
        <xdr:cNvPr id="58" name="TextBox 57"/>
        <xdr:cNvSpPr txBox="1"/>
      </xdr:nvSpPr>
      <xdr:spPr>
        <a:xfrm>
          <a:off x="4985385" y="598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15</xdr:row>
      <xdr:rowOff>0</xdr:rowOff>
    </xdr:from>
    <xdr:ext cx="184731" cy="264560"/>
    <xdr:sp macro="" textlink="">
      <xdr:nvSpPr>
        <xdr:cNvPr id="59" name="TextBox 58"/>
        <xdr:cNvSpPr txBox="1"/>
      </xdr:nvSpPr>
      <xdr:spPr>
        <a:xfrm>
          <a:off x="4985385" y="598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15</xdr:row>
      <xdr:rowOff>0</xdr:rowOff>
    </xdr:from>
    <xdr:ext cx="184731" cy="264560"/>
    <xdr:sp macro="" textlink="">
      <xdr:nvSpPr>
        <xdr:cNvPr id="60" name="TextBox 59"/>
        <xdr:cNvSpPr txBox="1"/>
      </xdr:nvSpPr>
      <xdr:spPr>
        <a:xfrm>
          <a:off x="4985385" y="598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15</xdr:row>
      <xdr:rowOff>0</xdr:rowOff>
    </xdr:from>
    <xdr:ext cx="184731" cy="264560"/>
    <xdr:sp macro="" textlink="">
      <xdr:nvSpPr>
        <xdr:cNvPr id="61" name="TextBox 60"/>
        <xdr:cNvSpPr txBox="1"/>
      </xdr:nvSpPr>
      <xdr:spPr>
        <a:xfrm>
          <a:off x="4985385" y="598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15</xdr:row>
      <xdr:rowOff>0</xdr:rowOff>
    </xdr:from>
    <xdr:ext cx="184731" cy="264560"/>
    <xdr:sp macro="" textlink="">
      <xdr:nvSpPr>
        <xdr:cNvPr id="62" name="TextBox 61"/>
        <xdr:cNvSpPr txBox="1"/>
      </xdr:nvSpPr>
      <xdr:spPr>
        <a:xfrm>
          <a:off x="4985385" y="598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15</xdr:row>
      <xdr:rowOff>0</xdr:rowOff>
    </xdr:from>
    <xdr:ext cx="184731" cy="264560"/>
    <xdr:sp macro="" textlink="">
      <xdr:nvSpPr>
        <xdr:cNvPr id="63" name="TextBox 62"/>
        <xdr:cNvSpPr txBox="1"/>
      </xdr:nvSpPr>
      <xdr:spPr>
        <a:xfrm>
          <a:off x="4985385" y="598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15</xdr:row>
      <xdr:rowOff>0</xdr:rowOff>
    </xdr:from>
    <xdr:ext cx="184731" cy="264560"/>
    <xdr:sp macro="" textlink="">
      <xdr:nvSpPr>
        <xdr:cNvPr id="64" name="TextBox 63"/>
        <xdr:cNvSpPr txBox="1"/>
      </xdr:nvSpPr>
      <xdr:spPr>
        <a:xfrm>
          <a:off x="4985385" y="598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15</xdr:row>
      <xdr:rowOff>0</xdr:rowOff>
    </xdr:from>
    <xdr:ext cx="184731" cy="264560"/>
    <xdr:sp macro="" textlink="">
      <xdr:nvSpPr>
        <xdr:cNvPr id="65" name="TextBox 64"/>
        <xdr:cNvSpPr txBox="1"/>
      </xdr:nvSpPr>
      <xdr:spPr>
        <a:xfrm>
          <a:off x="4985385" y="598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15</xdr:row>
      <xdr:rowOff>0</xdr:rowOff>
    </xdr:from>
    <xdr:ext cx="184731" cy="264560"/>
    <xdr:sp macro="" textlink="">
      <xdr:nvSpPr>
        <xdr:cNvPr id="66" name="TextBox 65"/>
        <xdr:cNvSpPr txBox="1"/>
      </xdr:nvSpPr>
      <xdr:spPr>
        <a:xfrm>
          <a:off x="4985385" y="598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15</xdr:row>
      <xdr:rowOff>0</xdr:rowOff>
    </xdr:from>
    <xdr:ext cx="184731" cy="264560"/>
    <xdr:sp macro="" textlink="">
      <xdr:nvSpPr>
        <xdr:cNvPr id="67" name="TextBox 66"/>
        <xdr:cNvSpPr txBox="1"/>
      </xdr:nvSpPr>
      <xdr:spPr>
        <a:xfrm>
          <a:off x="4985385" y="598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15</xdr:row>
      <xdr:rowOff>0</xdr:rowOff>
    </xdr:from>
    <xdr:ext cx="184731" cy="264560"/>
    <xdr:sp macro="" textlink="">
      <xdr:nvSpPr>
        <xdr:cNvPr id="68" name="TextBox 67"/>
        <xdr:cNvSpPr txBox="1"/>
      </xdr:nvSpPr>
      <xdr:spPr>
        <a:xfrm>
          <a:off x="4985385" y="598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15</xdr:row>
      <xdr:rowOff>0</xdr:rowOff>
    </xdr:from>
    <xdr:ext cx="184731" cy="264560"/>
    <xdr:sp macro="" textlink="">
      <xdr:nvSpPr>
        <xdr:cNvPr id="69" name="TextBox 68"/>
        <xdr:cNvSpPr txBox="1"/>
      </xdr:nvSpPr>
      <xdr:spPr>
        <a:xfrm>
          <a:off x="4985385" y="598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15</xdr:row>
      <xdr:rowOff>0</xdr:rowOff>
    </xdr:from>
    <xdr:ext cx="184731" cy="264560"/>
    <xdr:sp macro="" textlink="">
      <xdr:nvSpPr>
        <xdr:cNvPr id="70" name="TextBox 69"/>
        <xdr:cNvSpPr txBox="1"/>
      </xdr:nvSpPr>
      <xdr:spPr>
        <a:xfrm>
          <a:off x="4985385" y="598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15</xdr:row>
      <xdr:rowOff>0</xdr:rowOff>
    </xdr:from>
    <xdr:ext cx="184731" cy="264560"/>
    <xdr:sp macro="" textlink="">
      <xdr:nvSpPr>
        <xdr:cNvPr id="71" name="TextBox 70"/>
        <xdr:cNvSpPr txBox="1"/>
      </xdr:nvSpPr>
      <xdr:spPr>
        <a:xfrm>
          <a:off x="4985385" y="598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15</xdr:row>
      <xdr:rowOff>0</xdr:rowOff>
    </xdr:from>
    <xdr:ext cx="184731" cy="264560"/>
    <xdr:sp macro="" textlink="">
      <xdr:nvSpPr>
        <xdr:cNvPr id="72" name="TextBox 71"/>
        <xdr:cNvSpPr txBox="1"/>
      </xdr:nvSpPr>
      <xdr:spPr>
        <a:xfrm>
          <a:off x="4985385" y="598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15</xdr:row>
      <xdr:rowOff>0</xdr:rowOff>
    </xdr:from>
    <xdr:ext cx="184731" cy="264560"/>
    <xdr:sp macro="" textlink="">
      <xdr:nvSpPr>
        <xdr:cNvPr id="73" name="TextBox 72"/>
        <xdr:cNvSpPr txBox="1"/>
      </xdr:nvSpPr>
      <xdr:spPr>
        <a:xfrm>
          <a:off x="4985385" y="598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15</xdr:row>
      <xdr:rowOff>0</xdr:rowOff>
    </xdr:from>
    <xdr:ext cx="184731" cy="264560"/>
    <xdr:sp macro="" textlink="">
      <xdr:nvSpPr>
        <xdr:cNvPr id="74" name="TextBox 73"/>
        <xdr:cNvSpPr txBox="1"/>
      </xdr:nvSpPr>
      <xdr:spPr>
        <a:xfrm>
          <a:off x="4985385" y="598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15</xdr:row>
      <xdr:rowOff>0</xdr:rowOff>
    </xdr:from>
    <xdr:ext cx="184731" cy="264560"/>
    <xdr:sp macro="" textlink="">
      <xdr:nvSpPr>
        <xdr:cNvPr id="75" name="TextBox 74"/>
        <xdr:cNvSpPr txBox="1"/>
      </xdr:nvSpPr>
      <xdr:spPr>
        <a:xfrm>
          <a:off x="4985385" y="598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15</xdr:row>
      <xdr:rowOff>0</xdr:rowOff>
    </xdr:from>
    <xdr:ext cx="184731" cy="264560"/>
    <xdr:sp macro="" textlink="">
      <xdr:nvSpPr>
        <xdr:cNvPr id="76" name="TextBox 75"/>
        <xdr:cNvSpPr txBox="1"/>
      </xdr:nvSpPr>
      <xdr:spPr>
        <a:xfrm>
          <a:off x="4985385" y="598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77" name="TextBox 76"/>
        <xdr:cNvSpPr txBox="1"/>
      </xdr:nvSpPr>
      <xdr:spPr>
        <a:xfrm>
          <a:off x="4993005" y="22372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78" name="TextBox 77"/>
        <xdr:cNvSpPr txBox="1"/>
      </xdr:nvSpPr>
      <xdr:spPr>
        <a:xfrm>
          <a:off x="4993005" y="22372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79" name="TextBox 78"/>
        <xdr:cNvSpPr txBox="1"/>
      </xdr:nvSpPr>
      <xdr:spPr>
        <a:xfrm>
          <a:off x="4993005" y="22372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80" name="TextBox 79"/>
        <xdr:cNvSpPr txBox="1"/>
      </xdr:nvSpPr>
      <xdr:spPr>
        <a:xfrm>
          <a:off x="4993005" y="22372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81" name="TextBox 80"/>
        <xdr:cNvSpPr txBox="1"/>
      </xdr:nvSpPr>
      <xdr:spPr>
        <a:xfrm>
          <a:off x="4993005" y="22372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82" name="TextBox 81"/>
        <xdr:cNvSpPr txBox="1"/>
      </xdr:nvSpPr>
      <xdr:spPr>
        <a:xfrm>
          <a:off x="4993005" y="22372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83" name="TextBox 82"/>
        <xdr:cNvSpPr txBox="1"/>
      </xdr:nvSpPr>
      <xdr:spPr>
        <a:xfrm>
          <a:off x="4993005" y="22372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84" name="TextBox 83"/>
        <xdr:cNvSpPr txBox="1"/>
      </xdr:nvSpPr>
      <xdr:spPr>
        <a:xfrm>
          <a:off x="4993005" y="22372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85" name="TextBox 84"/>
        <xdr:cNvSpPr txBox="1"/>
      </xdr:nvSpPr>
      <xdr:spPr>
        <a:xfrm>
          <a:off x="4993005" y="22372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86" name="TextBox 85"/>
        <xdr:cNvSpPr txBox="1"/>
      </xdr:nvSpPr>
      <xdr:spPr>
        <a:xfrm>
          <a:off x="4993005" y="22372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87" name="TextBox 86"/>
        <xdr:cNvSpPr txBox="1"/>
      </xdr:nvSpPr>
      <xdr:spPr>
        <a:xfrm>
          <a:off x="4993005" y="22372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88" name="TextBox 87"/>
        <xdr:cNvSpPr txBox="1"/>
      </xdr:nvSpPr>
      <xdr:spPr>
        <a:xfrm>
          <a:off x="4993005" y="22372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89" name="TextBox 88"/>
        <xdr:cNvSpPr txBox="1"/>
      </xdr:nvSpPr>
      <xdr:spPr>
        <a:xfrm>
          <a:off x="4993005" y="22372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90" name="TextBox 89"/>
        <xdr:cNvSpPr txBox="1"/>
      </xdr:nvSpPr>
      <xdr:spPr>
        <a:xfrm>
          <a:off x="4993005" y="22372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91" name="TextBox 90"/>
        <xdr:cNvSpPr txBox="1"/>
      </xdr:nvSpPr>
      <xdr:spPr>
        <a:xfrm>
          <a:off x="4993005" y="22372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92" name="TextBox 91"/>
        <xdr:cNvSpPr txBox="1"/>
      </xdr:nvSpPr>
      <xdr:spPr>
        <a:xfrm>
          <a:off x="4993005" y="22372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93" name="TextBox 92"/>
        <xdr:cNvSpPr txBox="1"/>
      </xdr:nvSpPr>
      <xdr:spPr>
        <a:xfrm>
          <a:off x="4993005" y="22372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94" name="TextBox 93"/>
        <xdr:cNvSpPr txBox="1"/>
      </xdr:nvSpPr>
      <xdr:spPr>
        <a:xfrm>
          <a:off x="4993005" y="22372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95" name="TextBox 94"/>
        <xdr:cNvSpPr txBox="1"/>
      </xdr:nvSpPr>
      <xdr:spPr>
        <a:xfrm>
          <a:off x="4993005" y="22372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96" name="TextBox 95"/>
        <xdr:cNvSpPr txBox="1"/>
      </xdr:nvSpPr>
      <xdr:spPr>
        <a:xfrm>
          <a:off x="4993005" y="22372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97" name="TextBox 96"/>
        <xdr:cNvSpPr txBox="1"/>
      </xdr:nvSpPr>
      <xdr:spPr>
        <a:xfrm>
          <a:off x="4993005" y="22372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98" name="TextBox 97"/>
        <xdr:cNvSpPr txBox="1"/>
      </xdr:nvSpPr>
      <xdr:spPr>
        <a:xfrm>
          <a:off x="4993005" y="22372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99" name="TextBox 98"/>
        <xdr:cNvSpPr txBox="1"/>
      </xdr:nvSpPr>
      <xdr:spPr>
        <a:xfrm>
          <a:off x="4993005" y="22372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100" name="TextBox 99"/>
        <xdr:cNvSpPr txBox="1"/>
      </xdr:nvSpPr>
      <xdr:spPr>
        <a:xfrm>
          <a:off x="4993005" y="22372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101" name="TextBox 100"/>
        <xdr:cNvSpPr txBox="1"/>
      </xdr:nvSpPr>
      <xdr:spPr>
        <a:xfrm>
          <a:off x="4993005" y="22372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102" name="TextBox 101"/>
        <xdr:cNvSpPr txBox="1"/>
      </xdr:nvSpPr>
      <xdr:spPr>
        <a:xfrm>
          <a:off x="4993005" y="22753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103" name="TextBox 102"/>
        <xdr:cNvSpPr txBox="1"/>
      </xdr:nvSpPr>
      <xdr:spPr>
        <a:xfrm>
          <a:off x="4993005" y="22753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104" name="TextBox 103"/>
        <xdr:cNvSpPr txBox="1"/>
      </xdr:nvSpPr>
      <xdr:spPr>
        <a:xfrm>
          <a:off x="4993005" y="22753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105" name="TextBox 104"/>
        <xdr:cNvSpPr txBox="1"/>
      </xdr:nvSpPr>
      <xdr:spPr>
        <a:xfrm>
          <a:off x="4993005" y="22753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106" name="TextBox 105"/>
        <xdr:cNvSpPr txBox="1"/>
      </xdr:nvSpPr>
      <xdr:spPr>
        <a:xfrm>
          <a:off x="4993005" y="22753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107" name="TextBox 106"/>
        <xdr:cNvSpPr txBox="1"/>
      </xdr:nvSpPr>
      <xdr:spPr>
        <a:xfrm>
          <a:off x="4993005" y="22753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108" name="TextBox 107"/>
        <xdr:cNvSpPr txBox="1"/>
      </xdr:nvSpPr>
      <xdr:spPr>
        <a:xfrm>
          <a:off x="4993005" y="22753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109" name="TextBox 108"/>
        <xdr:cNvSpPr txBox="1"/>
      </xdr:nvSpPr>
      <xdr:spPr>
        <a:xfrm>
          <a:off x="4993005" y="22753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110" name="TextBox 109"/>
        <xdr:cNvSpPr txBox="1"/>
      </xdr:nvSpPr>
      <xdr:spPr>
        <a:xfrm>
          <a:off x="4993005" y="22753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111" name="TextBox 110"/>
        <xdr:cNvSpPr txBox="1"/>
      </xdr:nvSpPr>
      <xdr:spPr>
        <a:xfrm>
          <a:off x="4993005" y="22753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112" name="TextBox 111"/>
        <xdr:cNvSpPr txBox="1"/>
      </xdr:nvSpPr>
      <xdr:spPr>
        <a:xfrm>
          <a:off x="4993005" y="22753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113" name="TextBox 112"/>
        <xdr:cNvSpPr txBox="1"/>
      </xdr:nvSpPr>
      <xdr:spPr>
        <a:xfrm>
          <a:off x="4993005" y="22753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114" name="TextBox 113"/>
        <xdr:cNvSpPr txBox="1"/>
      </xdr:nvSpPr>
      <xdr:spPr>
        <a:xfrm>
          <a:off x="4993005" y="22753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115" name="TextBox 114"/>
        <xdr:cNvSpPr txBox="1"/>
      </xdr:nvSpPr>
      <xdr:spPr>
        <a:xfrm>
          <a:off x="4993005" y="22753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116" name="TextBox 115"/>
        <xdr:cNvSpPr txBox="1"/>
      </xdr:nvSpPr>
      <xdr:spPr>
        <a:xfrm>
          <a:off x="4993005" y="22753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117" name="TextBox 116"/>
        <xdr:cNvSpPr txBox="1"/>
      </xdr:nvSpPr>
      <xdr:spPr>
        <a:xfrm>
          <a:off x="4993005" y="22753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118" name="TextBox 117"/>
        <xdr:cNvSpPr txBox="1"/>
      </xdr:nvSpPr>
      <xdr:spPr>
        <a:xfrm>
          <a:off x="4993005" y="22753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119" name="TextBox 118"/>
        <xdr:cNvSpPr txBox="1"/>
      </xdr:nvSpPr>
      <xdr:spPr>
        <a:xfrm>
          <a:off x="4993005" y="22753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120" name="TextBox 119"/>
        <xdr:cNvSpPr txBox="1"/>
      </xdr:nvSpPr>
      <xdr:spPr>
        <a:xfrm>
          <a:off x="4993005" y="22753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121" name="TextBox 120"/>
        <xdr:cNvSpPr txBox="1"/>
      </xdr:nvSpPr>
      <xdr:spPr>
        <a:xfrm>
          <a:off x="4993005" y="22753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122" name="TextBox 121"/>
        <xdr:cNvSpPr txBox="1"/>
      </xdr:nvSpPr>
      <xdr:spPr>
        <a:xfrm>
          <a:off x="4993005" y="22753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123" name="TextBox 122"/>
        <xdr:cNvSpPr txBox="1"/>
      </xdr:nvSpPr>
      <xdr:spPr>
        <a:xfrm>
          <a:off x="4993005" y="22753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124" name="TextBox 123"/>
        <xdr:cNvSpPr txBox="1"/>
      </xdr:nvSpPr>
      <xdr:spPr>
        <a:xfrm>
          <a:off x="4993005" y="22753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125" name="TextBox 124"/>
        <xdr:cNvSpPr txBox="1"/>
      </xdr:nvSpPr>
      <xdr:spPr>
        <a:xfrm>
          <a:off x="4993005" y="22753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126" name="TextBox 125"/>
        <xdr:cNvSpPr txBox="1"/>
      </xdr:nvSpPr>
      <xdr:spPr>
        <a:xfrm>
          <a:off x="4993005" y="22753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127" name="TextBox 126"/>
        <xdr:cNvSpPr txBox="1"/>
      </xdr:nvSpPr>
      <xdr:spPr>
        <a:xfrm>
          <a:off x="4985385" y="22753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128" name="TextBox 127"/>
        <xdr:cNvSpPr txBox="1"/>
      </xdr:nvSpPr>
      <xdr:spPr>
        <a:xfrm>
          <a:off x="4985385" y="22753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129" name="TextBox 128"/>
        <xdr:cNvSpPr txBox="1"/>
      </xdr:nvSpPr>
      <xdr:spPr>
        <a:xfrm>
          <a:off x="4985385" y="22753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130" name="TextBox 129"/>
        <xdr:cNvSpPr txBox="1"/>
      </xdr:nvSpPr>
      <xdr:spPr>
        <a:xfrm>
          <a:off x="4985385" y="22753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131" name="TextBox 130"/>
        <xdr:cNvSpPr txBox="1"/>
      </xdr:nvSpPr>
      <xdr:spPr>
        <a:xfrm>
          <a:off x="4985385" y="22753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132" name="TextBox 131"/>
        <xdr:cNvSpPr txBox="1"/>
      </xdr:nvSpPr>
      <xdr:spPr>
        <a:xfrm>
          <a:off x="4985385" y="22753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133" name="TextBox 132"/>
        <xdr:cNvSpPr txBox="1"/>
      </xdr:nvSpPr>
      <xdr:spPr>
        <a:xfrm>
          <a:off x="4985385" y="22753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134" name="TextBox 133"/>
        <xdr:cNvSpPr txBox="1"/>
      </xdr:nvSpPr>
      <xdr:spPr>
        <a:xfrm>
          <a:off x="4985385" y="22753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135" name="TextBox 134"/>
        <xdr:cNvSpPr txBox="1"/>
      </xdr:nvSpPr>
      <xdr:spPr>
        <a:xfrm>
          <a:off x="4985385" y="22753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136" name="TextBox 135"/>
        <xdr:cNvSpPr txBox="1"/>
      </xdr:nvSpPr>
      <xdr:spPr>
        <a:xfrm>
          <a:off x="4985385" y="22753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137" name="TextBox 136"/>
        <xdr:cNvSpPr txBox="1"/>
      </xdr:nvSpPr>
      <xdr:spPr>
        <a:xfrm>
          <a:off x="4985385" y="22753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138" name="TextBox 137"/>
        <xdr:cNvSpPr txBox="1"/>
      </xdr:nvSpPr>
      <xdr:spPr>
        <a:xfrm>
          <a:off x="4985385" y="22753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139" name="TextBox 138"/>
        <xdr:cNvSpPr txBox="1"/>
      </xdr:nvSpPr>
      <xdr:spPr>
        <a:xfrm>
          <a:off x="4985385" y="22753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140" name="TextBox 139"/>
        <xdr:cNvSpPr txBox="1"/>
      </xdr:nvSpPr>
      <xdr:spPr>
        <a:xfrm>
          <a:off x="4985385" y="22753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141" name="TextBox 140"/>
        <xdr:cNvSpPr txBox="1"/>
      </xdr:nvSpPr>
      <xdr:spPr>
        <a:xfrm>
          <a:off x="4985385" y="22753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142" name="TextBox 141"/>
        <xdr:cNvSpPr txBox="1"/>
      </xdr:nvSpPr>
      <xdr:spPr>
        <a:xfrm>
          <a:off x="4985385" y="22753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143" name="TextBox 142"/>
        <xdr:cNvSpPr txBox="1"/>
      </xdr:nvSpPr>
      <xdr:spPr>
        <a:xfrm>
          <a:off x="4985385" y="22753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144" name="TextBox 143"/>
        <xdr:cNvSpPr txBox="1"/>
      </xdr:nvSpPr>
      <xdr:spPr>
        <a:xfrm>
          <a:off x="4985385" y="22753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145" name="TextBox 144"/>
        <xdr:cNvSpPr txBox="1"/>
      </xdr:nvSpPr>
      <xdr:spPr>
        <a:xfrm>
          <a:off x="4985385" y="22753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146" name="TextBox 145"/>
        <xdr:cNvSpPr txBox="1"/>
      </xdr:nvSpPr>
      <xdr:spPr>
        <a:xfrm>
          <a:off x="4985385" y="22753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147" name="TextBox 146"/>
        <xdr:cNvSpPr txBox="1"/>
      </xdr:nvSpPr>
      <xdr:spPr>
        <a:xfrm>
          <a:off x="4985385" y="22753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148" name="TextBox 147"/>
        <xdr:cNvSpPr txBox="1"/>
      </xdr:nvSpPr>
      <xdr:spPr>
        <a:xfrm>
          <a:off x="4985385" y="22753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149" name="TextBox 148"/>
        <xdr:cNvSpPr txBox="1"/>
      </xdr:nvSpPr>
      <xdr:spPr>
        <a:xfrm>
          <a:off x="4985385" y="22753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150" name="TextBox 149"/>
        <xdr:cNvSpPr txBox="1"/>
      </xdr:nvSpPr>
      <xdr:spPr>
        <a:xfrm>
          <a:off x="4985385" y="22753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151" name="TextBox 150"/>
        <xdr:cNvSpPr txBox="1"/>
      </xdr:nvSpPr>
      <xdr:spPr>
        <a:xfrm>
          <a:off x="4985385" y="22753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152" name="TextBox 151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153" name="TextBox 152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154" name="TextBox 153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155" name="TextBox 154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156" name="TextBox 155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157" name="TextBox 156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158" name="TextBox 157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159" name="TextBox 158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160" name="TextBox 159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161" name="TextBox 160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162" name="TextBox 161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163" name="TextBox 162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164" name="TextBox 163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165" name="TextBox 164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166" name="TextBox 165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167" name="TextBox 166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168" name="TextBox 167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169" name="TextBox 168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170" name="TextBox 169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171" name="TextBox 170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172" name="TextBox 171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173" name="TextBox 172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174" name="TextBox 173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175" name="TextBox 174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176" name="TextBox 175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177" name="TextBox 176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178" name="TextBox 177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179" name="TextBox 178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180" name="TextBox 179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181" name="TextBox 180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182" name="TextBox 181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183" name="TextBox 182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184" name="TextBox 183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185" name="TextBox 184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186" name="TextBox 185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187" name="TextBox 186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188" name="TextBox 187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189" name="TextBox 188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190" name="TextBox 189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191" name="TextBox 190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192" name="TextBox 191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193" name="TextBox 192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194" name="TextBox 193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195" name="TextBox 194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196" name="TextBox 195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197" name="TextBox 196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198" name="TextBox 197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199" name="TextBox 198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200" name="TextBox 199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201" name="TextBox 200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202" name="TextBox 201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203" name="TextBox 202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204" name="TextBox 203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205" name="TextBox 204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206" name="TextBox 205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207" name="TextBox 206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208" name="TextBox 207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209" name="TextBox 208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210" name="TextBox 209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211" name="TextBox 210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212" name="TextBox 211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213" name="TextBox 212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214" name="TextBox 213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215" name="TextBox 214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216" name="TextBox 215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217" name="TextBox 216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218" name="TextBox 217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219" name="TextBox 218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220" name="TextBox 219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221" name="TextBox 220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222" name="TextBox 221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223" name="TextBox 222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224" name="TextBox 223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225" name="TextBox 224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226" name="TextBox 225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227" name="TextBox 226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228" name="TextBox 227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229" name="TextBox 228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230" name="TextBox 229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231" name="TextBox 230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232" name="TextBox 231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233" name="TextBox 232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234" name="TextBox 233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235" name="TextBox 234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236" name="TextBox 235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237" name="TextBox 236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238" name="TextBox 237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239" name="TextBox 238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240" name="TextBox 239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241" name="TextBox 240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242" name="TextBox 241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243" name="TextBox 242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244" name="TextBox 243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245" name="TextBox 244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246" name="TextBox 245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247" name="TextBox 246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248" name="TextBox 247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249" name="TextBox 248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250" name="TextBox 249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251" name="TextBox 250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252" name="TextBox 251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253" name="TextBox 252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254" name="TextBox 253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255" name="TextBox 254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256" name="TextBox 255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257" name="TextBox 256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258" name="TextBox 257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259" name="TextBox 258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260" name="TextBox 259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261" name="TextBox 260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262" name="TextBox 261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263" name="TextBox 262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264" name="TextBox 263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265" name="TextBox 264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266" name="TextBox 265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267" name="TextBox 266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268" name="TextBox 267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269" name="TextBox 268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270" name="TextBox 269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271" name="TextBox 270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272" name="TextBox 271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273" name="TextBox 272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274" name="TextBox 273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275" name="TextBox 274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276" name="TextBox 275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277" name="TextBox 276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278" name="TextBox 277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279" name="TextBox 278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280" name="TextBox 279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281" name="TextBox 280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282" name="TextBox 281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283" name="TextBox 282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284" name="TextBox 283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285" name="TextBox 284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286" name="TextBox 285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287" name="TextBox 286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288" name="TextBox 287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289" name="TextBox 288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290" name="TextBox 289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291" name="TextBox 290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292" name="TextBox 291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293" name="TextBox 292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294" name="TextBox 293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295" name="TextBox 294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296" name="TextBox 295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297" name="TextBox 296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298" name="TextBox 297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299" name="TextBox 298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300" name="TextBox 299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301" name="TextBox 300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302" name="TextBox 301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303" name="TextBox 302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304" name="TextBox 303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305" name="TextBox 304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306" name="TextBox 305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307" name="TextBox 306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308" name="TextBox 307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309" name="TextBox 308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310" name="TextBox 309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311" name="TextBox 310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312" name="TextBox 311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313" name="TextBox 312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314" name="TextBox 313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315" name="TextBox 314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316" name="TextBox 315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317" name="TextBox 316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318" name="TextBox 317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319" name="TextBox 318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320" name="TextBox 319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321" name="TextBox 320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322" name="TextBox 321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323" name="TextBox 322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324" name="TextBox 323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325" name="TextBox 324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326" name="TextBox 325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327" name="TextBox 326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328" name="TextBox 327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329" name="TextBox 328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330" name="TextBox 329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331" name="TextBox 330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332" name="TextBox 331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333" name="TextBox 332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334" name="TextBox 333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335" name="TextBox 334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336" name="TextBox 335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337" name="TextBox 336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338" name="TextBox 337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339" name="TextBox 338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340" name="TextBox 339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341" name="TextBox 340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342" name="TextBox 341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343" name="TextBox 342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344" name="TextBox 343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345" name="TextBox 344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346" name="TextBox 345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347" name="TextBox 346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348" name="TextBox 347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349" name="TextBox 348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350" name="TextBox 349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351" name="TextBox 350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352" name="TextBox 351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353" name="TextBox 352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354" name="TextBox 353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355" name="TextBox 354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356" name="TextBox 355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357" name="TextBox 356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358" name="TextBox 357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359" name="TextBox 358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360" name="TextBox 359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361" name="TextBox 360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362" name="TextBox 361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363" name="TextBox 362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364" name="TextBox 363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365" name="TextBox 364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366" name="TextBox 365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367" name="TextBox 366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368" name="TextBox 367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369" name="TextBox 368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370" name="TextBox 369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371" name="TextBox 370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372" name="TextBox 371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373" name="TextBox 372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374" name="TextBox 373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375" name="TextBox 374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376" name="TextBox 375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377" name="TextBox 376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378" name="TextBox 377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379" name="TextBox 378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380" name="TextBox 379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381" name="TextBox 380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382" name="TextBox 381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383" name="TextBox 382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384" name="TextBox 383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385" name="TextBox 384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386" name="TextBox 385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387" name="TextBox 386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388" name="TextBox 387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389" name="TextBox 388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390" name="TextBox 389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391" name="TextBox 390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392" name="TextBox 391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393" name="TextBox 392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394" name="TextBox 393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395" name="TextBox 394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396" name="TextBox 395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397" name="TextBox 396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398" name="TextBox 397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399" name="TextBox 398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400" name="TextBox 399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401" name="TextBox 400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402" name="TextBox 401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403" name="TextBox 402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404" name="TextBox 403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405" name="TextBox 404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406" name="TextBox 405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407" name="TextBox 406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408" name="TextBox 407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409" name="TextBox 408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410" name="TextBox 409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411" name="TextBox 410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412" name="TextBox 411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413" name="TextBox 412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414" name="TextBox 413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415" name="TextBox 414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416" name="TextBox 415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417" name="TextBox 416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418" name="TextBox 417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419" name="TextBox 418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420" name="TextBox 419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421" name="TextBox 420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422" name="TextBox 421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423" name="TextBox 422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424" name="TextBox 423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425" name="TextBox 424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426" name="TextBox 425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427" name="TextBox 426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428" name="TextBox 427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429" name="TextBox 428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430" name="TextBox 429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431" name="TextBox 430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432" name="TextBox 431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433" name="TextBox 432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434" name="TextBox 433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435" name="TextBox 434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436" name="TextBox 435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437" name="TextBox 436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438" name="TextBox 437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439" name="TextBox 438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440" name="TextBox 439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441" name="TextBox 440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442" name="TextBox 441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443" name="TextBox 442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444" name="TextBox 443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445" name="TextBox 444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446" name="TextBox 445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447" name="TextBox 446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448" name="TextBox 447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449" name="TextBox 448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450" name="TextBox 449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451" name="TextBox 450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452" name="TextBox 451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453" name="TextBox 452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454" name="TextBox 453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455" name="TextBox 454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456" name="TextBox 455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457" name="TextBox 456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458" name="TextBox 457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459" name="TextBox 458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460" name="TextBox 459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461" name="TextBox 460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462" name="TextBox 461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463" name="TextBox 462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464" name="TextBox 463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465" name="TextBox 464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466" name="TextBox 465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467" name="TextBox 466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468" name="TextBox 467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469" name="TextBox 468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470" name="TextBox 469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471" name="TextBox 470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472" name="TextBox 471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473" name="TextBox 472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474" name="TextBox 473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475" name="TextBox 474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476" name="TextBox 475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477" name="TextBox 476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478" name="TextBox 477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479" name="TextBox 478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480" name="TextBox 479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481" name="TextBox 480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482" name="TextBox 481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483" name="TextBox 482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484" name="TextBox 483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485" name="TextBox 484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486" name="TextBox 485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487" name="TextBox 486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488" name="TextBox 487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489" name="TextBox 488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490" name="TextBox 489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491" name="TextBox 490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492" name="TextBox 491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493" name="TextBox 492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494" name="TextBox 493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495" name="TextBox 494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496" name="TextBox 495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497" name="TextBox 496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498" name="TextBox 497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499" name="TextBox 498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500" name="TextBox 499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501" name="TextBox 500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502" name="TextBox 501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503" name="TextBox 502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504" name="TextBox 503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505" name="TextBox 504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506" name="TextBox 505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507" name="TextBox 506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508" name="TextBox 507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509" name="TextBox 508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510" name="TextBox 509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511" name="TextBox 510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512" name="TextBox 511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513" name="TextBox 512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514" name="TextBox 513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515" name="TextBox 514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516" name="TextBox 515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517" name="TextBox 516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518" name="TextBox 517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519" name="TextBox 518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520" name="TextBox 519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521" name="TextBox 520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522" name="TextBox 521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523" name="TextBox 522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524" name="TextBox 523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525" name="TextBox 524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526" name="TextBox 525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527" name="TextBox 526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528" name="TextBox 527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529" name="TextBox 528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530" name="TextBox 529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531" name="TextBox 530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532" name="TextBox 531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533" name="TextBox 532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534" name="TextBox 533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535" name="TextBox 534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536" name="TextBox 535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537" name="TextBox 536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538" name="TextBox 537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539" name="TextBox 538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540" name="TextBox 539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541" name="TextBox 540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542" name="TextBox 541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543" name="TextBox 542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544" name="TextBox 543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545" name="TextBox 544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546" name="TextBox 545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547" name="TextBox 546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548" name="TextBox 547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549" name="TextBox 548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550" name="TextBox 549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551" name="TextBox 550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552" name="TextBox 551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553" name="TextBox 552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554" name="TextBox 553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555" name="TextBox 554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556" name="TextBox 555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557" name="TextBox 556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558" name="TextBox 557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559" name="TextBox 558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560" name="TextBox 559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561" name="TextBox 560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562" name="TextBox 561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563" name="TextBox 562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564" name="TextBox 563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565" name="TextBox 564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566" name="TextBox 565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567" name="TextBox 566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568" name="TextBox 567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569" name="TextBox 568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570" name="TextBox 569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571" name="TextBox 570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572" name="TextBox 571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573" name="TextBox 572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574" name="TextBox 573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575" name="TextBox 574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576" name="TextBox 575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577" name="TextBox 576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578" name="TextBox 577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579" name="TextBox 578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580" name="TextBox 579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581" name="TextBox 580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582" name="TextBox 581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583" name="TextBox 582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584" name="TextBox 583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585" name="TextBox 584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586" name="TextBox 585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587" name="TextBox 586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588" name="TextBox 587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589" name="TextBox 588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590" name="TextBox 589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591" name="TextBox 590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592" name="TextBox 591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593" name="TextBox 592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594" name="TextBox 593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595" name="TextBox 594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596" name="TextBox 595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597" name="TextBox 596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598" name="TextBox 597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599" name="TextBox 598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600" name="TextBox 599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601" name="TextBox 600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602" name="TextBox 601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603" name="TextBox 602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604" name="TextBox 603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605" name="TextBox 604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606" name="TextBox 605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607" name="TextBox 606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608" name="TextBox 607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609" name="TextBox 608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610" name="TextBox 609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611" name="TextBox 610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612" name="TextBox 611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613" name="TextBox 612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614" name="TextBox 613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615" name="TextBox 614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616" name="TextBox 615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617" name="TextBox 616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618" name="TextBox 617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619" name="TextBox 618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620" name="TextBox 619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621" name="TextBox 620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622" name="TextBox 621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623" name="TextBox 622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624" name="TextBox 623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625" name="TextBox 624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626" name="TextBox 625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627" name="TextBox 626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628" name="TextBox 627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629" name="TextBox 628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630" name="TextBox 629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631" name="TextBox 630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632" name="TextBox 631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633" name="TextBox 632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634" name="TextBox 633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635" name="TextBox 634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636" name="TextBox 635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637" name="TextBox 636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638" name="TextBox 637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639" name="TextBox 638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640" name="TextBox 639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641" name="TextBox 640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642" name="TextBox 641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643" name="TextBox 642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644" name="TextBox 643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645" name="TextBox 644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646" name="TextBox 645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647" name="TextBox 646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648" name="TextBox 647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649" name="TextBox 648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650" name="TextBox 649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651" name="TextBox 650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652" name="TextBox 651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653" name="TextBox 652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654" name="TextBox 653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655" name="TextBox 654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656" name="TextBox 655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657" name="TextBox 656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658" name="TextBox 657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659" name="TextBox 658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660" name="TextBox 659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661" name="TextBox 660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662" name="TextBox 661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663" name="TextBox 662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664" name="TextBox 663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665" name="TextBox 664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666" name="TextBox 665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667" name="TextBox 666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668" name="TextBox 667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669" name="TextBox 668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670" name="TextBox 669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671" name="TextBox 670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672" name="TextBox 671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673" name="TextBox 672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674" name="TextBox 673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675" name="TextBox 674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676" name="TextBox 675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677" name="TextBox 676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678" name="TextBox 677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679" name="TextBox 678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680" name="TextBox 679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681" name="TextBox 680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682" name="TextBox 681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683" name="TextBox 682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684" name="TextBox 683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685" name="TextBox 684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686" name="TextBox 685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687" name="TextBox 686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688" name="TextBox 687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689" name="TextBox 688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690" name="TextBox 689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691" name="TextBox 690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692" name="TextBox 691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693" name="TextBox 692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694" name="TextBox 693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695" name="TextBox 694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696" name="TextBox 695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697" name="TextBox 696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698" name="TextBox 697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699" name="TextBox 698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700" name="TextBox 699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701" name="TextBox 700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702" name="TextBox 701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703" name="TextBox 702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704" name="TextBox 703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705" name="TextBox 704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706" name="TextBox 705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707" name="TextBox 706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708" name="TextBox 707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709" name="TextBox 708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710" name="TextBox 709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711" name="TextBox 710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712" name="TextBox 711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713" name="TextBox 712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714" name="TextBox 713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715" name="TextBox 714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716" name="TextBox 715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717" name="TextBox 716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718" name="TextBox 717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719" name="TextBox 718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720" name="TextBox 719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721" name="TextBox 720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722" name="TextBox 721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723" name="TextBox 722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724" name="TextBox 723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725" name="TextBox 724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726" name="TextBox 725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727" name="TextBox 726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728" name="TextBox 727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729" name="TextBox 728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730" name="TextBox 729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731" name="TextBox 730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732" name="TextBox 731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733" name="TextBox 732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734" name="TextBox 733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735" name="TextBox 734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736" name="TextBox 735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737" name="TextBox 736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738" name="TextBox 737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739" name="TextBox 738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740" name="TextBox 739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741" name="TextBox 740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742" name="TextBox 741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743" name="TextBox 742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744" name="TextBox 743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745" name="TextBox 744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746" name="TextBox 745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747" name="TextBox 746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748" name="TextBox 747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749" name="TextBox 748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750" name="TextBox 749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24</xdr:row>
      <xdr:rowOff>0</xdr:rowOff>
    </xdr:from>
    <xdr:ext cx="184731" cy="264560"/>
    <xdr:sp macro="" textlink="">
      <xdr:nvSpPr>
        <xdr:cNvPr id="751" name="TextBox 750"/>
        <xdr:cNvSpPr txBox="1"/>
      </xdr:nvSpPr>
      <xdr:spPr>
        <a:xfrm>
          <a:off x="499300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752" name="TextBox 751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753" name="TextBox 752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754" name="TextBox 753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755" name="TextBox 754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756" name="TextBox 755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757" name="TextBox 756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758" name="TextBox 757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759" name="TextBox 758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760" name="TextBox 759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761" name="TextBox 760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762" name="TextBox 761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763" name="TextBox 762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764" name="TextBox 763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765" name="TextBox 764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766" name="TextBox 765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767" name="TextBox 766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768" name="TextBox 767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769" name="TextBox 768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770" name="TextBox 769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771" name="TextBox 770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772" name="TextBox 771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773" name="TextBox 772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774" name="TextBox 773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775" name="TextBox 774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24</xdr:row>
      <xdr:rowOff>0</xdr:rowOff>
    </xdr:from>
    <xdr:ext cx="184731" cy="264560"/>
    <xdr:sp macro="" textlink="">
      <xdr:nvSpPr>
        <xdr:cNvPr id="776" name="TextBox 775"/>
        <xdr:cNvSpPr txBox="1"/>
      </xdr:nvSpPr>
      <xdr:spPr>
        <a:xfrm>
          <a:off x="4985385" y="2427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299085</xdr:colOff>
      <xdr:row>13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4977765" y="5311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13</xdr:row>
      <xdr:rowOff>0</xdr:rowOff>
    </xdr:from>
    <xdr:ext cx="184731" cy="264560"/>
    <xdr:sp macro="" textlink="">
      <xdr:nvSpPr>
        <xdr:cNvPr id="3" name="TextBox 2"/>
        <xdr:cNvSpPr txBox="1"/>
      </xdr:nvSpPr>
      <xdr:spPr>
        <a:xfrm>
          <a:off x="4977765" y="5311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13</xdr:row>
      <xdr:rowOff>0</xdr:rowOff>
    </xdr:from>
    <xdr:ext cx="184731" cy="264560"/>
    <xdr:sp macro="" textlink="">
      <xdr:nvSpPr>
        <xdr:cNvPr id="4" name="TextBox 3"/>
        <xdr:cNvSpPr txBox="1"/>
      </xdr:nvSpPr>
      <xdr:spPr>
        <a:xfrm>
          <a:off x="4977765" y="5311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13</xdr:row>
      <xdr:rowOff>0</xdr:rowOff>
    </xdr:from>
    <xdr:ext cx="184731" cy="264560"/>
    <xdr:sp macro="" textlink="">
      <xdr:nvSpPr>
        <xdr:cNvPr id="5" name="TextBox 4"/>
        <xdr:cNvSpPr txBox="1"/>
      </xdr:nvSpPr>
      <xdr:spPr>
        <a:xfrm>
          <a:off x="4977765" y="5311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13</xdr:row>
      <xdr:rowOff>0</xdr:rowOff>
    </xdr:from>
    <xdr:ext cx="184731" cy="264560"/>
    <xdr:sp macro="" textlink="">
      <xdr:nvSpPr>
        <xdr:cNvPr id="6" name="TextBox 5"/>
        <xdr:cNvSpPr txBox="1"/>
      </xdr:nvSpPr>
      <xdr:spPr>
        <a:xfrm>
          <a:off x="4977765" y="5311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13</xdr:row>
      <xdr:rowOff>0</xdr:rowOff>
    </xdr:from>
    <xdr:ext cx="184731" cy="264560"/>
    <xdr:sp macro="" textlink="">
      <xdr:nvSpPr>
        <xdr:cNvPr id="7" name="TextBox 6"/>
        <xdr:cNvSpPr txBox="1"/>
      </xdr:nvSpPr>
      <xdr:spPr>
        <a:xfrm>
          <a:off x="4977765" y="5311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13</xdr:row>
      <xdr:rowOff>0</xdr:rowOff>
    </xdr:from>
    <xdr:ext cx="184731" cy="264560"/>
    <xdr:sp macro="" textlink="">
      <xdr:nvSpPr>
        <xdr:cNvPr id="8" name="TextBox 7"/>
        <xdr:cNvSpPr txBox="1"/>
      </xdr:nvSpPr>
      <xdr:spPr>
        <a:xfrm>
          <a:off x="4977765" y="5311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13</xdr:row>
      <xdr:rowOff>0</xdr:rowOff>
    </xdr:from>
    <xdr:ext cx="184731" cy="264560"/>
    <xdr:sp macro="" textlink="">
      <xdr:nvSpPr>
        <xdr:cNvPr id="9" name="TextBox 8"/>
        <xdr:cNvSpPr txBox="1"/>
      </xdr:nvSpPr>
      <xdr:spPr>
        <a:xfrm>
          <a:off x="4977765" y="5311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13</xdr:row>
      <xdr:rowOff>0</xdr:rowOff>
    </xdr:from>
    <xdr:ext cx="184731" cy="264560"/>
    <xdr:sp macro="" textlink="">
      <xdr:nvSpPr>
        <xdr:cNvPr id="10" name="TextBox 9"/>
        <xdr:cNvSpPr txBox="1"/>
      </xdr:nvSpPr>
      <xdr:spPr>
        <a:xfrm>
          <a:off x="4977765" y="5311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13</xdr:row>
      <xdr:rowOff>0</xdr:rowOff>
    </xdr:from>
    <xdr:ext cx="184731" cy="264560"/>
    <xdr:sp macro="" textlink="">
      <xdr:nvSpPr>
        <xdr:cNvPr id="11" name="TextBox 10"/>
        <xdr:cNvSpPr txBox="1"/>
      </xdr:nvSpPr>
      <xdr:spPr>
        <a:xfrm>
          <a:off x="4977765" y="5311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13</xdr:row>
      <xdr:rowOff>0</xdr:rowOff>
    </xdr:from>
    <xdr:ext cx="184731" cy="264560"/>
    <xdr:sp macro="" textlink="">
      <xdr:nvSpPr>
        <xdr:cNvPr id="12" name="TextBox 11"/>
        <xdr:cNvSpPr txBox="1"/>
      </xdr:nvSpPr>
      <xdr:spPr>
        <a:xfrm>
          <a:off x="4977765" y="5311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13</xdr:row>
      <xdr:rowOff>0</xdr:rowOff>
    </xdr:from>
    <xdr:ext cx="184731" cy="264560"/>
    <xdr:sp macro="" textlink="">
      <xdr:nvSpPr>
        <xdr:cNvPr id="13" name="TextBox 12"/>
        <xdr:cNvSpPr txBox="1"/>
      </xdr:nvSpPr>
      <xdr:spPr>
        <a:xfrm>
          <a:off x="4977765" y="5311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13</xdr:row>
      <xdr:rowOff>0</xdr:rowOff>
    </xdr:from>
    <xdr:ext cx="184731" cy="264560"/>
    <xdr:sp macro="" textlink="">
      <xdr:nvSpPr>
        <xdr:cNvPr id="14" name="TextBox 13"/>
        <xdr:cNvSpPr txBox="1"/>
      </xdr:nvSpPr>
      <xdr:spPr>
        <a:xfrm>
          <a:off x="4977765" y="5311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13</xdr:row>
      <xdr:rowOff>0</xdr:rowOff>
    </xdr:from>
    <xdr:ext cx="184731" cy="264560"/>
    <xdr:sp macro="" textlink="">
      <xdr:nvSpPr>
        <xdr:cNvPr id="15" name="TextBox 14"/>
        <xdr:cNvSpPr txBox="1"/>
      </xdr:nvSpPr>
      <xdr:spPr>
        <a:xfrm>
          <a:off x="4977765" y="5311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13</xdr:row>
      <xdr:rowOff>0</xdr:rowOff>
    </xdr:from>
    <xdr:ext cx="184731" cy="264560"/>
    <xdr:sp macro="" textlink="">
      <xdr:nvSpPr>
        <xdr:cNvPr id="16" name="TextBox 15"/>
        <xdr:cNvSpPr txBox="1"/>
      </xdr:nvSpPr>
      <xdr:spPr>
        <a:xfrm>
          <a:off x="4977765" y="5311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13</xdr:row>
      <xdr:rowOff>0</xdr:rowOff>
    </xdr:from>
    <xdr:ext cx="184731" cy="264560"/>
    <xdr:sp macro="" textlink="">
      <xdr:nvSpPr>
        <xdr:cNvPr id="17" name="TextBox 16"/>
        <xdr:cNvSpPr txBox="1"/>
      </xdr:nvSpPr>
      <xdr:spPr>
        <a:xfrm>
          <a:off x="4977765" y="5311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13</xdr:row>
      <xdr:rowOff>0</xdr:rowOff>
    </xdr:from>
    <xdr:ext cx="184731" cy="264560"/>
    <xdr:sp macro="" textlink="">
      <xdr:nvSpPr>
        <xdr:cNvPr id="18" name="TextBox 17"/>
        <xdr:cNvSpPr txBox="1"/>
      </xdr:nvSpPr>
      <xdr:spPr>
        <a:xfrm>
          <a:off x="4977765" y="5311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13</xdr:row>
      <xdr:rowOff>0</xdr:rowOff>
    </xdr:from>
    <xdr:ext cx="184731" cy="264560"/>
    <xdr:sp macro="" textlink="">
      <xdr:nvSpPr>
        <xdr:cNvPr id="19" name="TextBox 18"/>
        <xdr:cNvSpPr txBox="1"/>
      </xdr:nvSpPr>
      <xdr:spPr>
        <a:xfrm>
          <a:off x="4977765" y="5311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13</xdr:row>
      <xdr:rowOff>0</xdr:rowOff>
    </xdr:from>
    <xdr:ext cx="184731" cy="264560"/>
    <xdr:sp macro="" textlink="">
      <xdr:nvSpPr>
        <xdr:cNvPr id="20" name="TextBox 19"/>
        <xdr:cNvSpPr txBox="1"/>
      </xdr:nvSpPr>
      <xdr:spPr>
        <a:xfrm>
          <a:off x="4977765" y="5311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13</xdr:row>
      <xdr:rowOff>0</xdr:rowOff>
    </xdr:from>
    <xdr:ext cx="184731" cy="264560"/>
    <xdr:sp macro="" textlink="">
      <xdr:nvSpPr>
        <xdr:cNvPr id="21" name="TextBox 20"/>
        <xdr:cNvSpPr txBox="1"/>
      </xdr:nvSpPr>
      <xdr:spPr>
        <a:xfrm>
          <a:off x="4977765" y="5311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13</xdr:row>
      <xdr:rowOff>0</xdr:rowOff>
    </xdr:from>
    <xdr:ext cx="184731" cy="264560"/>
    <xdr:sp macro="" textlink="">
      <xdr:nvSpPr>
        <xdr:cNvPr id="22" name="TextBox 21"/>
        <xdr:cNvSpPr txBox="1"/>
      </xdr:nvSpPr>
      <xdr:spPr>
        <a:xfrm>
          <a:off x="4977765" y="5311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13</xdr:row>
      <xdr:rowOff>0</xdr:rowOff>
    </xdr:from>
    <xdr:ext cx="184731" cy="264560"/>
    <xdr:sp macro="" textlink="">
      <xdr:nvSpPr>
        <xdr:cNvPr id="23" name="TextBox 22"/>
        <xdr:cNvSpPr txBox="1"/>
      </xdr:nvSpPr>
      <xdr:spPr>
        <a:xfrm>
          <a:off x="4977765" y="5311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13</xdr:row>
      <xdr:rowOff>0</xdr:rowOff>
    </xdr:from>
    <xdr:ext cx="184731" cy="264560"/>
    <xdr:sp macro="" textlink="">
      <xdr:nvSpPr>
        <xdr:cNvPr id="24" name="TextBox 23"/>
        <xdr:cNvSpPr txBox="1"/>
      </xdr:nvSpPr>
      <xdr:spPr>
        <a:xfrm>
          <a:off x="4977765" y="5311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13</xdr:row>
      <xdr:rowOff>0</xdr:rowOff>
    </xdr:from>
    <xdr:ext cx="184731" cy="264560"/>
    <xdr:sp macro="" textlink="">
      <xdr:nvSpPr>
        <xdr:cNvPr id="25" name="TextBox 24"/>
        <xdr:cNvSpPr txBox="1"/>
      </xdr:nvSpPr>
      <xdr:spPr>
        <a:xfrm>
          <a:off x="4977765" y="5311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13</xdr:row>
      <xdr:rowOff>0</xdr:rowOff>
    </xdr:from>
    <xdr:ext cx="184731" cy="264560"/>
    <xdr:sp macro="" textlink="">
      <xdr:nvSpPr>
        <xdr:cNvPr id="26" name="TextBox 25"/>
        <xdr:cNvSpPr txBox="1"/>
      </xdr:nvSpPr>
      <xdr:spPr>
        <a:xfrm>
          <a:off x="4977765" y="5311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14</xdr:row>
      <xdr:rowOff>0</xdr:rowOff>
    </xdr:from>
    <xdr:ext cx="184731" cy="264560"/>
    <xdr:sp macro="" textlink="">
      <xdr:nvSpPr>
        <xdr:cNvPr id="27" name="TextBox 26"/>
        <xdr:cNvSpPr txBox="1"/>
      </xdr:nvSpPr>
      <xdr:spPr>
        <a:xfrm>
          <a:off x="497776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14</xdr:row>
      <xdr:rowOff>0</xdr:rowOff>
    </xdr:from>
    <xdr:ext cx="184731" cy="264560"/>
    <xdr:sp macro="" textlink="">
      <xdr:nvSpPr>
        <xdr:cNvPr id="28" name="TextBox 27"/>
        <xdr:cNvSpPr txBox="1"/>
      </xdr:nvSpPr>
      <xdr:spPr>
        <a:xfrm>
          <a:off x="497776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14</xdr:row>
      <xdr:rowOff>0</xdr:rowOff>
    </xdr:from>
    <xdr:ext cx="184731" cy="264560"/>
    <xdr:sp macro="" textlink="">
      <xdr:nvSpPr>
        <xdr:cNvPr id="29" name="TextBox 28"/>
        <xdr:cNvSpPr txBox="1"/>
      </xdr:nvSpPr>
      <xdr:spPr>
        <a:xfrm>
          <a:off x="497776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14</xdr:row>
      <xdr:rowOff>0</xdr:rowOff>
    </xdr:from>
    <xdr:ext cx="184731" cy="264560"/>
    <xdr:sp macro="" textlink="">
      <xdr:nvSpPr>
        <xdr:cNvPr id="30" name="TextBox 29"/>
        <xdr:cNvSpPr txBox="1"/>
      </xdr:nvSpPr>
      <xdr:spPr>
        <a:xfrm>
          <a:off x="497776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14</xdr:row>
      <xdr:rowOff>0</xdr:rowOff>
    </xdr:from>
    <xdr:ext cx="184731" cy="264560"/>
    <xdr:sp macro="" textlink="">
      <xdr:nvSpPr>
        <xdr:cNvPr id="31" name="TextBox 30"/>
        <xdr:cNvSpPr txBox="1"/>
      </xdr:nvSpPr>
      <xdr:spPr>
        <a:xfrm>
          <a:off x="497776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14</xdr:row>
      <xdr:rowOff>0</xdr:rowOff>
    </xdr:from>
    <xdr:ext cx="184731" cy="264560"/>
    <xdr:sp macro="" textlink="">
      <xdr:nvSpPr>
        <xdr:cNvPr id="32" name="TextBox 31"/>
        <xdr:cNvSpPr txBox="1"/>
      </xdr:nvSpPr>
      <xdr:spPr>
        <a:xfrm>
          <a:off x="497776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14</xdr:row>
      <xdr:rowOff>0</xdr:rowOff>
    </xdr:from>
    <xdr:ext cx="184731" cy="264560"/>
    <xdr:sp macro="" textlink="">
      <xdr:nvSpPr>
        <xdr:cNvPr id="33" name="TextBox 32"/>
        <xdr:cNvSpPr txBox="1"/>
      </xdr:nvSpPr>
      <xdr:spPr>
        <a:xfrm>
          <a:off x="497776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14</xdr:row>
      <xdr:rowOff>0</xdr:rowOff>
    </xdr:from>
    <xdr:ext cx="184731" cy="264560"/>
    <xdr:sp macro="" textlink="">
      <xdr:nvSpPr>
        <xdr:cNvPr id="34" name="TextBox 33"/>
        <xdr:cNvSpPr txBox="1"/>
      </xdr:nvSpPr>
      <xdr:spPr>
        <a:xfrm>
          <a:off x="497776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14</xdr:row>
      <xdr:rowOff>0</xdr:rowOff>
    </xdr:from>
    <xdr:ext cx="184731" cy="264560"/>
    <xdr:sp macro="" textlink="">
      <xdr:nvSpPr>
        <xdr:cNvPr id="35" name="TextBox 34"/>
        <xdr:cNvSpPr txBox="1"/>
      </xdr:nvSpPr>
      <xdr:spPr>
        <a:xfrm>
          <a:off x="497776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14</xdr:row>
      <xdr:rowOff>0</xdr:rowOff>
    </xdr:from>
    <xdr:ext cx="184731" cy="264560"/>
    <xdr:sp macro="" textlink="">
      <xdr:nvSpPr>
        <xdr:cNvPr id="36" name="TextBox 35"/>
        <xdr:cNvSpPr txBox="1"/>
      </xdr:nvSpPr>
      <xdr:spPr>
        <a:xfrm>
          <a:off x="497776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14</xdr:row>
      <xdr:rowOff>0</xdr:rowOff>
    </xdr:from>
    <xdr:ext cx="184731" cy="264560"/>
    <xdr:sp macro="" textlink="">
      <xdr:nvSpPr>
        <xdr:cNvPr id="37" name="TextBox 36"/>
        <xdr:cNvSpPr txBox="1"/>
      </xdr:nvSpPr>
      <xdr:spPr>
        <a:xfrm>
          <a:off x="497776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14</xdr:row>
      <xdr:rowOff>0</xdr:rowOff>
    </xdr:from>
    <xdr:ext cx="184731" cy="264560"/>
    <xdr:sp macro="" textlink="">
      <xdr:nvSpPr>
        <xdr:cNvPr id="38" name="TextBox 37"/>
        <xdr:cNvSpPr txBox="1"/>
      </xdr:nvSpPr>
      <xdr:spPr>
        <a:xfrm>
          <a:off x="497776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14</xdr:row>
      <xdr:rowOff>0</xdr:rowOff>
    </xdr:from>
    <xdr:ext cx="184731" cy="264560"/>
    <xdr:sp macro="" textlink="">
      <xdr:nvSpPr>
        <xdr:cNvPr id="39" name="TextBox 38"/>
        <xdr:cNvSpPr txBox="1"/>
      </xdr:nvSpPr>
      <xdr:spPr>
        <a:xfrm>
          <a:off x="497776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14</xdr:row>
      <xdr:rowOff>0</xdr:rowOff>
    </xdr:from>
    <xdr:ext cx="184731" cy="264560"/>
    <xdr:sp macro="" textlink="">
      <xdr:nvSpPr>
        <xdr:cNvPr id="40" name="TextBox 39"/>
        <xdr:cNvSpPr txBox="1"/>
      </xdr:nvSpPr>
      <xdr:spPr>
        <a:xfrm>
          <a:off x="497776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14</xdr:row>
      <xdr:rowOff>0</xdr:rowOff>
    </xdr:from>
    <xdr:ext cx="184731" cy="264560"/>
    <xdr:sp macro="" textlink="">
      <xdr:nvSpPr>
        <xdr:cNvPr id="41" name="TextBox 40"/>
        <xdr:cNvSpPr txBox="1"/>
      </xdr:nvSpPr>
      <xdr:spPr>
        <a:xfrm>
          <a:off x="497776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14</xdr:row>
      <xdr:rowOff>0</xdr:rowOff>
    </xdr:from>
    <xdr:ext cx="184731" cy="264560"/>
    <xdr:sp macro="" textlink="">
      <xdr:nvSpPr>
        <xdr:cNvPr id="42" name="TextBox 41"/>
        <xdr:cNvSpPr txBox="1"/>
      </xdr:nvSpPr>
      <xdr:spPr>
        <a:xfrm>
          <a:off x="497776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14</xdr:row>
      <xdr:rowOff>0</xdr:rowOff>
    </xdr:from>
    <xdr:ext cx="184731" cy="264560"/>
    <xdr:sp macro="" textlink="">
      <xdr:nvSpPr>
        <xdr:cNvPr id="43" name="TextBox 42"/>
        <xdr:cNvSpPr txBox="1"/>
      </xdr:nvSpPr>
      <xdr:spPr>
        <a:xfrm>
          <a:off x="497776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14</xdr:row>
      <xdr:rowOff>0</xdr:rowOff>
    </xdr:from>
    <xdr:ext cx="184731" cy="264560"/>
    <xdr:sp macro="" textlink="">
      <xdr:nvSpPr>
        <xdr:cNvPr id="44" name="TextBox 43"/>
        <xdr:cNvSpPr txBox="1"/>
      </xdr:nvSpPr>
      <xdr:spPr>
        <a:xfrm>
          <a:off x="497776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14</xdr:row>
      <xdr:rowOff>0</xdr:rowOff>
    </xdr:from>
    <xdr:ext cx="184731" cy="264560"/>
    <xdr:sp macro="" textlink="">
      <xdr:nvSpPr>
        <xdr:cNvPr id="45" name="TextBox 44"/>
        <xdr:cNvSpPr txBox="1"/>
      </xdr:nvSpPr>
      <xdr:spPr>
        <a:xfrm>
          <a:off x="497776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14</xdr:row>
      <xdr:rowOff>0</xdr:rowOff>
    </xdr:from>
    <xdr:ext cx="184731" cy="264560"/>
    <xdr:sp macro="" textlink="">
      <xdr:nvSpPr>
        <xdr:cNvPr id="46" name="TextBox 45"/>
        <xdr:cNvSpPr txBox="1"/>
      </xdr:nvSpPr>
      <xdr:spPr>
        <a:xfrm>
          <a:off x="497776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14</xdr:row>
      <xdr:rowOff>0</xdr:rowOff>
    </xdr:from>
    <xdr:ext cx="184731" cy="264560"/>
    <xdr:sp macro="" textlink="">
      <xdr:nvSpPr>
        <xdr:cNvPr id="47" name="TextBox 46"/>
        <xdr:cNvSpPr txBox="1"/>
      </xdr:nvSpPr>
      <xdr:spPr>
        <a:xfrm>
          <a:off x="497776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14</xdr:row>
      <xdr:rowOff>0</xdr:rowOff>
    </xdr:from>
    <xdr:ext cx="184731" cy="264560"/>
    <xdr:sp macro="" textlink="">
      <xdr:nvSpPr>
        <xdr:cNvPr id="48" name="TextBox 47"/>
        <xdr:cNvSpPr txBox="1"/>
      </xdr:nvSpPr>
      <xdr:spPr>
        <a:xfrm>
          <a:off x="497776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14</xdr:row>
      <xdr:rowOff>0</xdr:rowOff>
    </xdr:from>
    <xdr:ext cx="184731" cy="264560"/>
    <xdr:sp macro="" textlink="">
      <xdr:nvSpPr>
        <xdr:cNvPr id="49" name="TextBox 48"/>
        <xdr:cNvSpPr txBox="1"/>
      </xdr:nvSpPr>
      <xdr:spPr>
        <a:xfrm>
          <a:off x="497776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14</xdr:row>
      <xdr:rowOff>0</xdr:rowOff>
    </xdr:from>
    <xdr:ext cx="184731" cy="264560"/>
    <xdr:sp macro="" textlink="">
      <xdr:nvSpPr>
        <xdr:cNvPr id="50" name="TextBox 49"/>
        <xdr:cNvSpPr txBox="1"/>
      </xdr:nvSpPr>
      <xdr:spPr>
        <a:xfrm>
          <a:off x="497776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14</xdr:row>
      <xdr:rowOff>0</xdr:rowOff>
    </xdr:from>
    <xdr:ext cx="184731" cy="264560"/>
    <xdr:sp macro="" textlink="">
      <xdr:nvSpPr>
        <xdr:cNvPr id="51" name="TextBox 50"/>
        <xdr:cNvSpPr txBox="1"/>
      </xdr:nvSpPr>
      <xdr:spPr>
        <a:xfrm>
          <a:off x="497776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14</xdr:row>
      <xdr:rowOff>0</xdr:rowOff>
    </xdr:from>
    <xdr:ext cx="184731" cy="264560"/>
    <xdr:sp macro="" textlink="">
      <xdr:nvSpPr>
        <xdr:cNvPr id="52" name="TextBox 51"/>
        <xdr:cNvSpPr txBox="1"/>
      </xdr:nvSpPr>
      <xdr:spPr>
        <a:xfrm>
          <a:off x="497014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14</xdr:row>
      <xdr:rowOff>0</xdr:rowOff>
    </xdr:from>
    <xdr:ext cx="184731" cy="264560"/>
    <xdr:sp macro="" textlink="">
      <xdr:nvSpPr>
        <xdr:cNvPr id="53" name="TextBox 52"/>
        <xdr:cNvSpPr txBox="1"/>
      </xdr:nvSpPr>
      <xdr:spPr>
        <a:xfrm>
          <a:off x="497014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14</xdr:row>
      <xdr:rowOff>0</xdr:rowOff>
    </xdr:from>
    <xdr:ext cx="184731" cy="264560"/>
    <xdr:sp macro="" textlink="">
      <xdr:nvSpPr>
        <xdr:cNvPr id="54" name="TextBox 53"/>
        <xdr:cNvSpPr txBox="1"/>
      </xdr:nvSpPr>
      <xdr:spPr>
        <a:xfrm>
          <a:off x="497014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14</xdr:row>
      <xdr:rowOff>0</xdr:rowOff>
    </xdr:from>
    <xdr:ext cx="184731" cy="264560"/>
    <xdr:sp macro="" textlink="">
      <xdr:nvSpPr>
        <xdr:cNvPr id="55" name="TextBox 54"/>
        <xdr:cNvSpPr txBox="1"/>
      </xdr:nvSpPr>
      <xdr:spPr>
        <a:xfrm>
          <a:off x="497014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14</xdr:row>
      <xdr:rowOff>0</xdr:rowOff>
    </xdr:from>
    <xdr:ext cx="184731" cy="264560"/>
    <xdr:sp macro="" textlink="">
      <xdr:nvSpPr>
        <xdr:cNvPr id="56" name="TextBox 55"/>
        <xdr:cNvSpPr txBox="1"/>
      </xdr:nvSpPr>
      <xdr:spPr>
        <a:xfrm>
          <a:off x="497014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14</xdr:row>
      <xdr:rowOff>0</xdr:rowOff>
    </xdr:from>
    <xdr:ext cx="184731" cy="264560"/>
    <xdr:sp macro="" textlink="">
      <xdr:nvSpPr>
        <xdr:cNvPr id="57" name="TextBox 56"/>
        <xdr:cNvSpPr txBox="1"/>
      </xdr:nvSpPr>
      <xdr:spPr>
        <a:xfrm>
          <a:off x="497014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14</xdr:row>
      <xdr:rowOff>0</xdr:rowOff>
    </xdr:from>
    <xdr:ext cx="184731" cy="264560"/>
    <xdr:sp macro="" textlink="">
      <xdr:nvSpPr>
        <xdr:cNvPr id="58" name="TextBox 57"/>
        <xdr:cNvSpPr txBox="1"/>
      </xdr:nvSpPr>
      <xdr:spPr>
        <a:xfrm>
          <a:off x="497014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14</xdr:row>
      <xdr:rowOff>0</xdr:rowOff>
    </xdr:from>
    <xdr:ext cx="184731" cy="264560"/>
    <xdr:sp macro="" textlink="">
      <xdr:nvSpPr>
        <xdr:cNvPr id="59" name="TextBox 58"/>
        <xdr:cNvSpPr txBox="1"/>
      </xdr:nvSpPr>
      <xdr:spPr>
        <a:xfrm>
          <a:off x="497014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14</xdr:row>
      <xdr:rowOff>0</xdr:rowOff>
    </xdr:from>
    <xdr:ext cx="184731" cy="264560"/>
    <xdr:sp macro="" textlink="">
      <xdr:nvSpPr>
        <xdr:cNvPr id="60" name="TextBox 59"/>
        <xdr:cNvSpPr txBox="1"/>
      </xdr:nvSpPr>
      <xdr:spPr>
        <a:xfrm>
          <a:off x="497014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14</xdr:row>
      <xdr:rowOff>0</xdr:rowOff>
    </xdr:from>
    <xdr:ext cx="184731" cy="264560"/>
    <xdr:sp macro="" textlink="">
      <xdr:nvSpPr>
        <xdr:cNvPr id="61" name="TextBox 60"/>
        <xdr:cNvSpPr txBox="1"/>
      </xdr:nvSpPr>
      <xdr:spPr>
        <a:xfrm>
          <a:off x="497014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14</xdr:row>
      <xdr:rowOff>0</xdr:rowOff>
    </xdr:from>
    <xdr:ext cx="184731" cy="264560"/>
    <xdr:sp macro="" textlink="">
      <xdr:nvSpPr>
        <xdr:cNvPr id="62" name="TextBox 61"/>
        <xdr:cNvSpPr txBox="1"/>
      </xdr:nvSpPr>
      <xdr:spPr>
        <a:xfrm>
          <a:off x="497014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14</xdr:row>
      <xdr:rowOff>0</xdr:rowOff>
    </xdr:from>
    <xdr:ext cx="184731" cy="264560"/>
    <xdr:sp macro="" textlink="">
      <xdr:nvSpPr>
        <xdr:cNvPr id="63" name="TextBox 62"/>
        <xdr:cNvSpPr txBox="1"/>
      </xdr:nvSpPr>
      <xdr:spPr>
        <a:xfrm>
          <a:off x="497014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14</xdr:row>
      <xdr:rowOff>0</xdr:rowOff>
    </xdr:from>
    <xdr:ext cx="184731" cy="264560"/>
    <xdr:sp macro="" textlink="">
      <xdr:nvSpPr>
        <xdr:cNvPr id="64" name="TextBox 63"/>
        <xdr:cNvSpPr txBox="1"/>
      </xdr:nvSpPr>
      <xdr:spPr>
        <a:xfrm>
          <a:off x="497014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14</xdr:row>
      <xdr:rowOff>0</xdr:rowOff>
    </xdr:from>
    <xdr:ext cx="184731" cy="264560"/>
    <xdr:sp macro="" textlink="">
      <xdr:nvSpPr>
        <xdr:cNvPr id="65" name="TextBox 64"/>
        <xdr:cNvSpPr txBox="1"/>
      </xdr:nvSpPr>
      <xdr:spPr>
        <a:xfrm>
          <a:off x="497014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14</xdr:row>
      <xdr:rowOff>0</xdr:rowOff>
    </xdr:from>
    <xdr:ext cx="184731" cy="264560"/>
    <xdr:sp macro="" textlink="">
      <xdr:nvSpPr>
        <xdr:cNvPr id="66" name="TextBox 65"/>
        <xdr:cNvSpPr txBox="1"/>
      </xdr:nvSpPr>
      <xdr:spPr>
        <a:xfrm>
          <a:off x="497014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14</xdr:row>
      <xdr:rowOff>0</xdr:rowOff>
    </xdr:from>
    <xdr:ext cx="184731" cy="264560"/>
    <xdr:sp macro="" textlink="">
      <xdr:nvSpPr>
        <xdr:cNvPr id="67" name="TextBox 66"/>
        <xdr:cNvSpPr txBox="1"/>
      </xdr:nvSpPr>
      <xdr:spPr>
        <a:xfrm>
          <a:off x="497014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14</xdr:row>
      <xdr:rowOff>0</xdr:rowOff>
    </xdr:from>
    <xdr:ext cx="184731" cy="264560"/>
    <xdr:sp macro="" textlink="">
      <xdr:nvSpPr>
        <xdr:cNvPr id="68" name="TextBox 67"/>
        <xdr:cNvSpPr txBox="1"/>
      </xdr:nvSpPr>
      <xdr:spPr>
        <a:xfrm>
          <a:off x="497014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14</xdr:row>
      <xdr:rowOff>0</xdr:rowOff>
    </xdr:from>
    <xdr:ext cx="184731" cy="264560"/>
    <xdr:sp macro="" textlink="">
      <xdr:nvSpPr>
        <xdr:cNvPr id="69" name="TextBox 68"/>
        <xdr:cNvSpPr txBox="1"/>
      </xdr:nvSpPr>
      <xdr:spPr>
        <a:xfrm>
          <a:off x="497014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14</xdr:row>
      <xdr:rowOff>0</xdr:rowOff>
    </xdr:from>
    <xdr:ext cx="184731" cy="264560"/>
    <xdr:sp macro="" textlink="">
      <xdr:nvSpPr>
        <xdr:cNvPr id="70" name="TextBox 69"/>
        <xdr:cNvSpPr txBox="1"/>
      </xdr:nvSpPr>
      <xdr:spPr>
        <a:xfrm>
          <a:off x="497014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14</xdr:row>
      <xdr:rowOff>0</xdr:rowOff>
    </xdr:from>
    <xdr:ext cx="184731" cy="264560"/>
    <xdr:sp macro="" textlink="">
      <xdr:nvSpPr>
        <xdr:cNvPr id="71" name="TextBox 70"/>
        <xdr:cNvSpPr txBox="1"/>
      </xdr:nvSpPr>
      <xdr:spPr>
        <a:xfrm>
          <a:off x="497014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14</xdr:row>
      <xdr:rowOff>0</xdr:rowOff>
    </xdr:from>
    <xdr:ext cx="184731" cy="264560"/>
    <xdr:sp macro="" textlink="">
      <xdr:nvSpPr>
        <xdr:cNvPr id="72" name="TextBox 71"/>
        <xdr:cNvSpPr txBox="1"/>
      </xdr:nvSpPr>
      <xdr:spPr>
        <a:xfrm>
          <a:off x="497014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14</xdr:row>
      <xdr:rowOff>0</xdr:rowOff>
    </xdr:from>
    <xdr:ext cx="184731" cy="264560"/>
    <xdr:sp macro="" textlink="">
      <xdr:nvSpPr>
        <xdr:cNvPr id="73" name="TextBox 72"/>
        <xdr:cNvSpPr txBox="1"/>
      </xdr:nvSpPr>
      <xdr:spPr>
        <a:xfrm>
          <a:off x="497014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14</xdr:row>
      <xdr:rowOff>0</xdr:rowOff>
    </xdr:from>
    <xdr:ext cx="184731" cy="264560"/>
    <xdr:sp macro="" textlink="">
      <xdr:nvSpPr>
        <xdr:cNvPr id="74" name="TextBox 73"/>
        <xdr:cNvSpPr txBox="1"/>
      </xdr:nvSpPr>
      <xdr:spPr>
        <a:xfrm>
          <a:off x="497014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14</xdr:row>
      <xdr:rowOff>0</xdr:rowOff>
    </xdr:from>
    <xdr:ext cx="184731" cy="264560"/>
    <xdr:sp macro="" textlink="">
      <xdr:nvSpPr>
        <xdr:cNvPr id="75" name="TextBox 74"/>
        <xdr:cNvSpPr txBox="1"/>
      </xdr:nvSpPr>
      <xdr:spPr>
        <a:xfrm>
          <a:off x="497014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14</xdr:row>
      <xdr:rowOff>0</xdr:rowOff>
    </xdr:from>
    <xdr:ext cx="184731" cy="264560"/>
    <xdr:sp macro="" textlink="">
      <xdr:nvSpPr>
        <xdr:cNvPr id="76" name="TextBox 75"/>
        <xdr:cNvSpPr txBox="1"/>
      </xdr:nvSpPr>
      <xdr:spPr>
        <a:xfrm>
          <a:off x="497014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77" name="TextBox 76"/>
        <xdr:cNvSpPr txBox="1"/>
      </xdr:nvSpPr>
      <xdr:spPr>
        <a:xfrm>
          <a:off x="4977765" y="22082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78" name="TextBox 77"/>
        <xdr:cNvSpPr txBox="1"/>
      </xdr:nvSpPr>
      <xdr:spPr>
        <a:xfrm>
          <a:off x="4977765" y="22082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79" name="TextBox 78"/>
        <xdr:cNvSpPr txBox="1"/>
      </xdr:nvSpPr>
      <xdr:spPr>
        <a:xfrm>
          <a:off x="4977765" y="22082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80" name="TextBox 79"/>
        <xdr:cNvSpPr txBox="1"/>
      </xdr:nvSpPr>
      <xdr:spPr>
        <a:xfrm>
          <a:off x="4977765" y="22082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81" name="TextBox 80"/>
        <xdr:cNvSpPr txBox="1"/>
      </xdr:nvSpPr>
      <xdr:spPr>
        <a:xfrm>
          <a:off x="4977765" y="22082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82" name="TextBox 81"/>
        <xdr:cNvSpPr txBox="1"/>
      </xdr:nvSpPr>
      <xdr:spPr>
        <a:xfrm>
          <a:off x="4977765" y="22082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83" name="TextBox 82"/>
        <xdr:cNvSpPr txBox="1"/>
      </xdr:nvSpPr>
      <xdr:spPr>
        <a:xfrm>
          <a:off x="4977765" y="22082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84" name="TextBox 83"/>
        <xdr:cNvSpPr txBox="1"/>
      </xdr:nvSpPr>
      <xdr:spPr>
        <a:xfrm>
          <a:off x="4977765" y="22082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85" name="TextBox 84"/>
        <xdr:cNvSpPr txBox="1"/>
      </xdr:nvSpPr>
      <xdr:spPr>
        <a:xfrm>
          <a:off x="4977765" y="22082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86" name="TextBox 85"/>
        <xdr:cNvSpPr txBox="1"/>
      </xdr:nvSpPr>
      <xdr:spPr>
        <a:xfrm>
          <a:off x="4977765" y="22082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87" name="TextBox 86"/>
        <xdr:cNvSpPr txBox="1"/>
      </xdr:nvSpPr>
      <xdr:spPr>
        <a:xfrm>
          <a:off x="4977765" y="22082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88" name="TextBox 87"/>
        <xdr:cNvSpPr txBox="1"/>
      </xdr:nvSpPr>
      <xdr:spPr>
        <a:xfrm>
          <a:off x="4977765" y="22082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89" name="TextBox 88"/>
        <xdr:cNvSpPr txBox="1"/>
      </xdr:nvSpPr>
      <xdr:spPr>
        <a:xfrm>
          <a:off x="4977765" y="22082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90" name="TextBox 89"/>
        <xdr:cNvSpPr txBox="1"/>
      </xdr:nvSpPr>
      <xdr:spPr>
        <a:xfrm>
          <a:off x="4977765" y="22082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91" name="TextBox 90"/>
        <xdr:cNvSpPr txBox="1"/>
      </xdr:nvSpPr>
      <xdr:spPr>
        <a:xfrm>
          <a:off x="4977765" y="22082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92" name="TextBox 91"/>
        <xdr:cNvSpPr txBox="1"/>
      </xdr:nvSpPr>
      <xdr:spPr>
        <a:xfrm>
          <a:off x="4977765" y="22082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93" name="TextBox 92"/>
        <xdr:cNvSpPr txBox="1"/>
      </xdr:nvSpPr>
      <xdr:spPr>
        <a:xfrm>
          <a:off x="4977765" y="22082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94" name="TextBox 93"/>
        <xdr:cNvSpPr txBox="1"/>
      </xdr:nvSpPr>
      <xdr:spPr>
        <a:xfrm>
          <a:off x="4977765" y="22082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95" name="TextBox 94"/>
        <xdr:cNvSpPr txBox="1"/>
      </xdr:nvSpPr>
      <xdr:spPr>
        <a:xfrm>
          <a:off x="4977765" y="22082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96" name="TextBox 95"/>
        <xdr:cNvSpPr txBox="1"/>
      </xdr:nvSpPr>
      <xdr:spPr>
        <a:xfrm>
          <a:off x="4977765" y="22082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97" name="TextBox 96"/>
        <xdr:cNvSpPr txBox="1"/>
      </xdr:nvSpPr>
      <xdr:spPr>
        <a:xfrm>
          <a:off x="4977765" y="22082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98" name="TextBox 97"/>
        <xdr:cNvSpPr txBox="1"/>
      </xdr:nvSpPr>
      <xdr:spPr>
        <a:xfrm>
          <a:off x="4977765" y="22082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99" name="TextBox 98"/>
        <xdr:cNvSpPr txBox="1"/>
      </xdr:nvSpPr>
      <xdr:spPr>
        <a:xfrm>
          <a:off x="4977765" y="22082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100" name="TextBox 99"/>
        <xdr:cNvSpPr txBox="1"/>
      </xdr:nvSpPr>
      <xdr:spPr>
        <a:xfrm>
          <a:off x="4977765" y="22082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101" name="TextBox 100"/>
        <xdr:cNvSpPr txBox="1"/>
      </xdr:nvSpPr>
      <xdr:spPr>
        <a:xfrm>
          <a:off x="4977765" y="22082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102" name="TextBox 101"/>
        <xdr:cNvSpPr txBox="1"/>
      </xdr:nvSpPr>
      <xdr:spPr>
        <a:xfrm>
          <a:off x="4977765" y="2246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103" name="TextBox 102"/>
        <xdr:cNvSpPr txBox="1"/>
      </xdr:nvSpPr>
      <xdr:spPr>
        <a:xfrm>
          <a:off x="4977765" y="2246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104" name="TextBox 103"/>
        <xdr:cNvSpPr txBox="1"/>
      </xdr:nvSpPr>
      <xdr:spPr>
        <a:xfrm>
          <a:off x="4977765" y="2246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105" name="TextBox 104"/>
        <xdr:cNvSpPr txBox="1"/>
      </xdr:nvSpPr>
      <xdr:spPr>
        <a:xfrm>
          <a:off x="4977765" y="2246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106" name="TextBox 105"/>
        <xdr:cNvSpPr txBox="1"/>
      </xdr:nvSpPr>
      <xdr:spPr>
        <a:xfrm>
          <a:off x="4977765" y="2246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107" name="TextBox 106"/>
        <xdr:cNvSpPr txBox="1"/>
      </xdr:nvSpPr>
      <xdr:spPr>
        <a:xfrm>
          <a:off x="4977765" y="2246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108" name="TextBox 107"/>
        <xdr:cNvSpPr txBox="1"/>
      </xdr:nvSpPr>
      <xdr:spPr>
        <a:xfrm>
          <a:off x="4977765" y="2246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109" name="TextBox 108"/>
        <xdr:cNvSpPr txBox="1"/>
      </xdr:nvSpPr>
      <xdr:spPr>
        <a:xfrm>
          <a:off x="4977765" y="2246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110" name="TextBox 109"/>
        <xdr:cNvSpPr txBox="1"/>
      </xdr:nvSpPr>
      <xdr:spPr>
        <a:xfrm>
          <a:off x="4977765" y="2246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111" name="TextBox 110"/>
        <xdr:cNvSpPr txBox="1"/>
      </xdr:nvSpPr>
      <xdr:spPr>
        <a:xfrm>
          <a:off x="4977765" y="2246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112" name="TextBox 111"/>
        <xdr:cNvSpPr txBox="1"/>
      </xdr:nvSpPr>
      <xdr:spPr>
        <a:xfrm>
          <a:off x="4977765" y="2246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113" name="TextBox 112"/>
        <xdr:cNvSpPr txBox="1"/>
      </xdr:nvSpPr>
      <xdr:spPr>
        <a:xfrm>
          <a:off x="4977765" y="2246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114" name="TextBox 113"/>
        <xdr:cNvSpPr txBox="1"/>
      </xdr:nvSpPr>
      <xdr:spPr>
        <a:xfrm>
          <a:off x="4977765" y="2246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115" name="TextBox 114"/>
        <xdr:cNvSpPr txBox="1"/>
      </xdr:nvSpPr>
      <xdr:spPr>
        <a:xfrm>
          <a:off x="4977765" y="2246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116" name="TextBox 115"/>
        <xdr:cNvSpPr txBox="1"/>
      </xdr:nvSpPr>
      <xdr:spPr>
        <a:xfrm>
          <a:off x="4977765" y="2246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117" name="TextBox 116"/>
        <xdr:cNvSpPr txBox="1"/>
      </xdr:nvSpPr>
      <xdr:spPr>
        <a:xfrm>
          <a:off x="4977765" y="2246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118" name="TextBox 117"/>
        <xdr:cNvSpPr txBox="1"/>
      </xdr:nvSpPr>
      <xdr:spPr>
        <a:xfrm>
          <a:off x="4977765" y="2246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119" name="TextBox 118"/>
        <xdr:cNvSpPr txBox="1"/>
      </xdr:nvSpPr>
      <xdr:spPr>
        <a:xfrm>
          <a:off x="4977765" y="2246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120" name="TextBox 119"/>
        <xdr:cNvSpPr txBox="1"/>
      </xdr:nvSpPr>
      <xdr:spPr>
        <a:xfrm>
          <a:off x="4977765" y="2246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121" name="TextBox 120"/>
        <xdr:cNvSpPr txBox="1"/>
      </xdr:nvSpPr>
      <xdr:spPr>
        <a:xfrm>
          <a:off x="4977765" y="2246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122" name="TextBox 121"/>
        <xdr:cNvSpPr txBox="1"/>
      </xdr:nvSpPr>
      <xdr:spPr>
        <a:xfrm>
          <a:off x="4977765" y="2246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123" name="TextBox 122"/>
        <xdr:cNvSpPr txBox="1"/>
      </xdr:nvSpPr>
      <xdr:spPr>
        <a:xfrm>
          <a:off x="4977765" y="2246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124" name="TextBox 123"/>
        <xdr:cNvSpPr txBox="1"/>
      </xdr:nvSpPr>
      <xdr:spPr>
        <a:xfrm>
          <a:off x="4977765" y="2246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125" name="TextBox 124"/>
        <xdr:cNvSpPr txBox="1"/>
      </xdr:nvSpPr>
      <xdr:spPr>
        <a:xfrm>
          <a:off x="4977765" y="2246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126" name="TextBox 125"/>
        <xdr:cNvSpPr txBox="1"/>
      </xdr:nvSpPr>
      <xdr:spPr>
        <a:xfrm>
          <a:off x="4977765" y="2246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127" name="TextBox 126"/>
        <xdr:cNvSpPr txBox="1"/>
      </xdr:nvSpPr>
      <xdr:spPr>
        <a:xfrm>
          <a:off x="4970145" y="2246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128" name="TextBox 127"/>
        <xdr:cNvSpPr txBox="1"/>
      </xdr:nvSpPr>
      <xdr:spPr>
        <a:xfrm>
          <a:off x="4970145" y="2246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129" name="TextBox 128"/>
        <xdr:cNvSpPr txBox="1"/>
      </xdr:nvSpPr>
      <xdr:spPr>
        <a:xfrm>
          <a:off x="4970145" y="2246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130" name="TextBox 129"/>
        <xdr:cNvSpPr txBox="1"/>
      </xdr:nvSpPr>
      <xdr:spPr>
        <a:xfrm>
          <a:off x="4970145" y="2246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131" name="TextBox 130"/>
        <xdr:cNvSpPr txBox="1"/>
      </xdr:nvSpPr>
      <xdr:spPr>
        <a:xfrm>
          <a:off x="4970145" y="2246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132" name="TextBox 131"/>
        <xdr:cNvSpPr txBox="1"/>
      </xdr:nvSpPr>
      <xdr:spPr>
        <a:xfrm>
          <a:off x="4970145" y="2246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133" name="TextBox 132"/>
        <xdr:cNvSpPr txBox="1"/>
      </xdr:nvSpPr>
      <xdr:spPr>
        <a:xfrm>
          <a:off x="4970145" y="2246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134" name="TextBox 133"/>
        <xdr:cNvSpPr txBox="1"/>
      </xdr:nvSpPr>
      <xdr:spPr>
        <a:xfrm>
          <a:off x="4970145" y="2246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135" name="TextBox 134"/>
        <xdr:cNvSpPr txBox="1"/>
      </xdr:nvSpPr>
      <xdr:spPr>
        <a:xfrm>
          <a:off x="4970145" y="2246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136" name="TextBox 135"/>
        <xdr:cNvSpPr txBox="1"/>
      </xdr:nvSpPr>
      <xdr:spPr>
        <a:xfrm>
          <a:off x="4970145" y="2246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137" name="TextBox 136"/>
        <xdr:cNvSpPr txBox="1"/>
      </xdr:nvSpPr>
      <xdr:spPr>
        <a:xfrm>
          <a:off x="4970145" y="2246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138" name="TextBox 137"/>
        <xdr:cNvSpPr txBox="1"/>
      </xdr:nvSpPr>
      <xdr:spPr>
        <a:xfrm>
          <a:off x="4970145" y="2246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139" name="TextBox 138"/>
        <xdr:cNvSpPr txBox="1"/>
      </xdr:nvSpPr>
      <xdr:spPr>
        <a:xfrm>
          <a:off x="4970145" y="2246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140" name="TextBox 139"/>
        <xdr:cNvSpPr txBox="1"/>
      </xdr:nvSpPr>
      <xdr:spPr>
        <a:xfrm>
          <a:off x="4970145" y="2246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141" name="TextBox 140"/>
        <xdr:cNvSpPr txBox="1"/>
      </xdr:nvSpPr>
      <xdr:spPr>
        <a:xfrm>
          <a:off x="4970145" y="2246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142" name="TextBox 141"/>
        <xdr:cNvSpPr txBox="1"/>
      </xdr:nvSpPr>
      <xdr:spPr>
        <a:xfrm>
          <a:off x="4970145" y="2246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143" name="TextBox 142"/>
        <xdr:cNvSpPr txBox="1"/>
      </xdr:nvSpPr>
      <xdr:spPr>
        <a:xfrm>
          <a:off x="4970145" y="2246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144" name="TextBox 143"/>
        <xdr:cNvSpPr txBox="1"/>
      </xdr:nvSpPr>
      <xdr:spPr>
        <a:xfrm>
          <a:off x="4970145" y="2246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145" name="TextBox 144"/>
        <xdr:cNvSpPr txBox="1"/>
      </xdr:nvSpPr>
      <xdr:spPr>
        <a:xfrm>
          <a:off x="4970145" y="2246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146" name="TextBox 145"/>
        <xdr:cNvSpPr txBox="1"/>
      </xdr:nvSpPr>
      <xdr:spPr>
        <a:xfrm>
          <a:off x="4970145" y="2246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147" name="TextBox 146"/>
        <xdr:cNvSpPr txBox="1"/>
      </xdr:nvSpPr>
      <xdr:spPr>
        <a:xfrm>
          <a:off x="4970145" y="2246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148" name="TextBox 147"/>
        <xdr:cNvSpPr txBox="1"/>
      </xdr:nvSpPr>
      <xdr:spPr>
        <a:xfrm>
          <a:off x="4970145" y="2246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149" name="TextBox 148"/>
        <xdr:cNvSpPr txBox="1"/>
      </xdr:nvSpPr>
      <xdr:spPr>
        <a:xfrm>
          <a:off x="4970145" y="2246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150" name="TextBox 149"/>
        <xdr:cNvSpPr txBox="1"/>
      </xdr:nvSpPr>
      <xdr:spPr>
        <a:xfrm>
          <a:off x="4970145" y="2246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151" name="TextBox 150"/>
        <xdr:cNvSpPr txBox="1"/>
      </xdr:nvSpPr>
      <xdr:spPr>
        <a:xfrm>
          <a:off x="4970145" y="2246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152" name="TextBox 151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153" name="TextBox 152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154" name="TextBox 153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155" name="TextBox 154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156" name="TextBox 155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157" name="TextBox 156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158" name="TextBox 157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159" name="TextBox 158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160" name="TextBox 159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161" name="TextBox 160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162" name="TextBox 161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163" name="TextBox 162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164" name="TextBox 163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165" name="TextBox 164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166" name="TextBox 165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167" name="TextBox 166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168" name="TextBox 167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169" name="TextBox 168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170" name="TextBox 169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171" name="TextBox 170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172" name="TextBox 171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173" name="TextBox 172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174" name="TextBox 173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175" name="TextBox 174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176" name="TextBox 175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177" name="TextBox 176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178" name="TextBox 177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179" name="TextBox 178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180" name="TextBox 179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181" name="TextBox 180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182" name="TextBox 181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183" name="TextBox 182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184" name="TextBox 183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185" name="TextBox 184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186" name="TextBox 185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187" name="TextBox 186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188" name="TextBox 187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189" name="TextBox 188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190" name="TextBox 189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191" name="TextBox 190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192" name="TextBox 191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193" name="TextBox 192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194" name="TextBox 193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195" name="TextBox 194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196" name="TextBox 195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197" name="TextBox 196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198" name="TextBox 197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199" name="TextBox 198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200" name="TextBox 199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201" name="TextBox 200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202" name="TextBox 201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203" name="TextBox 202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204" name="TextBox 203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205" name="TextBox 204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206" name="TextBox 205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207" name="TextBox 206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208" name="TextBox 207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209" name="TextBox 208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210" name="TextBox 209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211" name="TextBox 210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212" name="TextBox 211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213" name="TextBox 212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214" name="TextBox 213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215" name="TextBox 214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216" name="TextBox 215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217" name="TextBox 216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218" name="TextBox 217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219" name="TextBox 218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220" name="TextBox 219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221" name="TextBox 220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222" name="TextBox 221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223" name="TextBox 222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224" name="TextBox 223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225" name="TextBox 224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226" name="TextBox 225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227" name="TextBox 226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228" name="TextBox 227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229" name="TextBox 228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230" name="TextBox 229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231" name="TextBox 230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232" name="TextBox 231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233" name="TextBox 232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234" name="TextBox 233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235" name="TextBox 234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236" name="TextBox 235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237" name="TextBox 236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238" name="TextBox 237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239" name="TextBox 238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240" name="TextBox 239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241" name="TextBox 240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242" name="TextBox 241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243" name="TextBox 242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244" name="TextBox 243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245" name="TextBox 244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246" name="TextBox 245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247" name="TextBox 246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248" name="TextBox 247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249" name="TextBox 248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250" name="TextBox 249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251" name="TextBox 250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252" name="TextBox 251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253" name="TextBox 252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254" name="TextBox 253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255" name="TextBox 254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256" name="TextBox 255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257" name="TextBox 256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258" name="TextBox 257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259" name="TextBox 258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260" name="TextBox 259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261" name="TextBox 260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262" name="TextBox 261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263" name="TextBox 262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264" name="TextBox 263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265" name="TextBox 264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266" name="TextBox 265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267" name="TextBox 266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268" name="TextBox 267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269" name="TextBox 268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270" name="TextBox 269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271" name="TextBox 270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272" name="TextBox 271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273" name="TextBox 272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274" name="TextBox 273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275" name="TextBox 274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276" name="TextBox 275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277" name="TextBox 276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278" name="TextBox 277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279" name="TextBox 278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280" name="TextBox 279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281" name="TextBox 280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282" name="TextBox 281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283" name="TextBox 282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284" name="TextBox 283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285" name="TextBox 284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286" name="TextBox 285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287" name="TextBox 286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288" name="TextBox 287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289" name="TextBox 288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290" name="TextBox 289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291" name="TextBox 290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292" name="TextBox 291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293" name="TextBox 292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294" name="TextBox 293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295" name="TextBox 294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296" name="TextBox 295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297" name="TextBox 296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298" name="TextBox 297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299" name="TextBox 298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300" name="TextBox 299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301" name="TextBox 300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302" name="TextBox 301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303" name="TextBox 302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304" name="TextBox 303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305" name="TextBox 304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306" name="TextBox 305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307" name="TextBox 306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308" name="TextBox 307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309" name="TextBox 308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310" name="TextBox 309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311" name="TextBox 310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312" name="TextBox 311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313" name="TextBox 312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314" name="TextBox 313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315" name="TextBox 314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316" name="TextBox 315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317" name="TextBox 316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318" name="TextBox 317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319" name="TextBox 318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320" name="TextBox 319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321" name="TextBox 320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322" name="TextBox 321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323" name="TextBox 322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324" name="TextBox 323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325" name="TextBox 324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326" name="TextBox 325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327" name="TextBox 326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328" name="TextBox 327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329" name="TextBox 328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330" name="TextBox 329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331" name="TextBox 330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332" name="TextBox 331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333" name="TextBox 332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334" name="TextBox 333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335" name="TextBox 334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336" name="TextBox 335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337" name="TextBox 336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338" name="TextBox 337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339" name="TextBox 338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340" name="TextBox 339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341" name="TextBox 340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342" name="TextBox 341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343" name="TextBox 342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344" name="TextBox 343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345" name="TextBox 344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346" name="TextBox 345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347" name="TextBox 346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348" name="TextBox 347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349" name="TextBox 348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350" name="TextBox 349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351" name="TextBox 350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352" name="TextBox 351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353" name="TextBox 352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354" name="TextBox 353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355" name="TextBox 354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356" name="TextBox 355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357" name="TextBox 356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358" name="TextBox 357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359" name="TextBox 358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360" name="TextBox 359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361" name="TextBox 360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362" name="TextBox 361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363" name="TextBox 362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364" name="TextBox 363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365" name="TextBox 364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366" name="TextBox 365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367" name="TextBox 366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368" name="TextBox 367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369" name="TextBox 368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370" name="TextBox 369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371" name="TextBox 370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372" name="TextBox 371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373" name="TextBox 372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374" name="TextBox 373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375" name="TextBox 374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376" name="TextBox 375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377" name="TextBox 376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378" name="TextBox 377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379" name="TextBox 378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380" name="TextBox 379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381" name="TextBox 380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382" name="TextBox 381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383" name="TextBox 382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384" name="TextBox 383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385" name="TextBox 384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386" name="TextBox 385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387" name="TextBox 386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388" name="TextBox 387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389" name="TextBox 388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390" name="TextBox 389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391" name="TextBox 390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392" name="TextBox 391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393" name="TextBox 392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394" name="TextBox 393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395" name="TextBox 394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396" name="TextBox 395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397" name="TextBox 396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398" name="TextBox 397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399" name="TextBox 398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400" name="TextBox 399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401" name="TextBox 400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402" name="TextBox 401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403" name="TextBox 402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404" name="TextBox 403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405" name="TextBox 404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406" name="TextBox 405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407" name="TextBox 406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408" name="TextBox 407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409" name="TextBox 408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410" name="TextBox 409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411" name="TextBox 410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412" name="TextBox 411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413" name="TextBox 412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414" name="TextBox 413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415" name="TextBox 414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416" name="TextBox 415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417" name="TextBox 416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418" name="TextBox 417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419" name="TextBox 418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420" name="TextBox 419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421" name="TextBox 420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422" name="TextBox 421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423" name="TextBox 422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424" name="TextBox 423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425" name="TextBox 424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426" name="TextBox 425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427" name="TextBox 426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428" name="TextBox 427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429" name="TextBox 428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430" name="TextBox 429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431" name="TextBox 430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432" name="TextBox 431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433" name="TextBox 432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434" name="TextBox 433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435" name="TextBox 434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436" name="TextBox 435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437" name="TextBox 436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438" name="TextBox 437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439" name="TextBox 438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440" name="TextBox 439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441" name="TextBox 440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442" name="TextBox 441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443" name="TextBox 442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444" name="TextBox 443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445" name="TextBox 444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446" name="TextBox 445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447" name="TextBox 446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448" name="TextBox 447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449" name="TextBox 448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450" name="TextBox 449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451" name="TextBox 450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452" name="TextBox 451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453" name="TextBox 452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454" name="TextBox 453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455" name="TextBox 454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456" name="TextBox 455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457" name="TextBox 456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458" name="TextBox 457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459" name="TextBox 458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460" name="TextBox 459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461" name="TextBox 460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462" name="TextBox 461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463" name="TextBox 462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464" name="TextBox 463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465" name="TextBox 464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466" name="TextBox 465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467" name="TextBox 466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468" name="TextBox 467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469" name="TextBox 468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470" name="TextBox 469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471" name="TextBox 470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472" name="TextBox 471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473" name="TextBox 472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474" name="TextBox 473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475" name="TextBox 474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476" name="TextBox 475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477" name="TextBox 476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478" name="TextBox 477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479" name="TextBox 478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480" name="TextBox 479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481" name="TextBox 480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482" name="TextBox 481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483" name="TextBox 482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484" name="TextBox 483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485" name="TextBox 484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486" name="TextBox 485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487" name="TextBox 486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488" name="TextBox 487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489" name="TextBox 488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490" name="TextBox 489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491" name="TextBox 490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492" name="TextBox 491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493" name="TextBox 492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494" name="TextBox 493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495" name="TextBox 494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496" name="TextBox 495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497" name="TextBox 496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498" name="TextBox 497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499" name="TextBox 498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500" name="TextBox 499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501" name="TextBox 500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502" name="TextBox 501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503" name="TextBox 502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504" name="TextBox 503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505" name="TextBox 504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506" name="TextBox 505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507" name="TextBox 506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508" name="TextBox 507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509" name="TextBox 508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510" name="TextBox 509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511" name="TextBox 510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512" name="TextBox 511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513" name="TextBox 512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514" name="TextBox 513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515" name="TextBox 514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516" name="TextBox 515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517" name="TextBox 516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518" name="TextBox 517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519" name="TextBox 518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520" name="TextBox 519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521" name="TextBox 520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522" name="TextBox 521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523" name="TextBox 522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524" name="TextBox 523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525" name="TextBox 524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526" name="TextBox 525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527" name="TextBox 526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528" name="TextBox 527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529" name="TextBox 528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530" name="TextBox 529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531" name="TextBox 530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532" name="TextBox 531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533" name="TextBox 532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534" name="TextBox 533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535" name="TextBox 534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536" name="TextBox 535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537" name="TextBox 536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538" name="TextBox 537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539" name="TextBox 538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540" name="TextBox 539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541" name="TextBox 540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542" name="TextBox 541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543" name="TextBox 542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544" name="TextBox 543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545" name="TextBox 544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546" name="TextBox 545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547" name="TextBox 546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548" name="TextBox 547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549" name="TextBox 548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550" name="TextBox 549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551" name="TextBox 550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552" name="TextBox 551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553" name="TextBox 552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554" name="TextBox 553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555" name="TextBox 554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556" name="TextBox 555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557" name="TextBox 556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558" name="TextBox 557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559" name="TextBox 558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560" name="TextBox 559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561" name="TextBox 560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562" name="TextBox 561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563" name="TextBox 562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564" name="TextBox 563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565" name="TextBox 564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566" name="TextBox 565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567" name="TextBox 566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568" name="TextBox 567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569" name="TextBox 568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570" name="TextBox 569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571" name="TextBox 570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572" name="TextBox 571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573" name="TextBox 572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574" name="TextBox 573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575" name="TextBox 574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576" name="TextBox 575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577" name="TextBox 576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578" name="TextBox 577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579" name="TextBox 578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580" name="TextBox 579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581" name="TextBox 580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582" name="TextBox 581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583" name="TextBox 582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584" name="TextBox 583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585" name="TextBox 584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586" name="TextBox 585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587" name="TextBox 586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588" name="TextBox 587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589" name="TextBox 588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590" name="TextBox 589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591" name="TextBox 590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592" name="TextBox 591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593" name="TextBox 592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594" name="TextBox 593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595" name="TextBox 594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596" name="TextBox 595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597" name="TextBox 596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598" name="TextBox 597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599" name="TextBox 598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600" name="TextBox 599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601" name="TextBox 600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602" name="TextBox 601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603" name="TextBox 602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604" name="TextBox 603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605" name="TextBox 604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606" name="TextBox 605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607" name="TextBox 606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608" name="TextBox 607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609" name="TextBox 608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610" name="TextBox 609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611" name="TextBox 610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612" name="TextBox 611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613" name="TextBox 612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614" name="TextBox 613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615" name="TextBox 614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616" name="TextBox 615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617" name="TextBox 616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618" name="TextBox 617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619" name="TextBox 618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620" name="TextBox 619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621" name="TextBox 620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622" name="TextBox 621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623" name="TextBox 622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624" name="TextBox 623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625" name="TextBox 624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626" name="TextBox 625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627" name="TextBox 626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628" name="TextBox 627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629" name="TextBox 628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630" name="TextBox 629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631" name="TextBox 630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632" name="TextBox 631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633" name="TextBox 632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634" name="TextBox 633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635" name="TextBox 634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636" name="TextBox 635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637" name="TextBox 636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638" name="TextBox 637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639" name="TextBox 638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640" name="TextBox 639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641" name="TextBox 640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642" name="TextBox 641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643" name="TextBox 642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644" name="TextBox 643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645" name="TextBox 644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646" name="TextBox 645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647" name="TextBox 646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648" name="TextBox 647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649" name="TextBox 648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650" name="TextBox 649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651" name="TextBox 650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652" name="TextBox 651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653" name="TextBox 652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654" name="TextBox 653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655" name="TextBox 654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656" name="TextBox 655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657" name="TextBox 656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658" name="TextBox 657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659" name="TextBox 658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660" name="TextBox 659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661" name="TextBox 660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662" name="TextBox 661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663" name="TextBox 662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664" name="TextBox 663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665" name="TextBox 664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666" name="TextBox 665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667" name="TextBox 666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668" name="TextBox 667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669" name="TextBox 668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670" name="TextBox 669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671" name="TextBox 670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672" name="TextBox 671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673" name="TextBox 672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674" name="TextBox 673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675" name="TextBox 674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676" name="TextBox 675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677" name="TextBox 676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678" name="TextBox 677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679" name="TextBox 678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680" name="TextBox 679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681" name="TextBox 680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682" name="TextBox 681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683" name="TextBox 682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684" name="TextBox 683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685" name="TextBox 684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686" name="TextBox 685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687" name="TextBox 686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688" name="TextBox 687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689" name="TextBox 688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690" name="TextBox 689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691" name="TextBox 690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692" name="TextBox 691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693" name="TextBox 692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694" name="TextBox 693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695" name="TextBox 694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696" name="TextBox 695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697" name="TextBox 696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698" name="TextBox 697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699" name="TextBox 698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700" name="TextBox 699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701" name="TextBox 700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702" name="TextBox 701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703" name="TextBox 702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704" name="TextBox 703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705" name="TextBox 704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706" name="TextBox 705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707" name="TextBox 706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708" name="TextBox 707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709" name="TextBox 708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710" name="TextBox 709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711" name="TextBox 710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712" name="TextBox 711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713" name="TextBox 712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714" name="TextBox 713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715" name="TextBox 714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716" name="TextBox 715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717" name="TextBox 716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718" name="TextBox 717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719" name="TextBox 718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720" name="TextBox 719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721" name="TextBox 720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722" name="TextBox 721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723" name="TextBox 722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724" name="TextBox 723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725" name="TextBox 724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726" name="TextBox 725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727" name="TextBox 726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728" name="TextBox 727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729" name="TextBox 728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730" name="TextBox 729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731" name="TextBox 730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732" name="TextBox 731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733" name="TextBox 732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734" name="TextBox 733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735" name="TextBox 734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736" name="TextBox 735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737" name="TextBox 736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738" name="TextBox 737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739" name="TextBox 738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740" name="TextBox 739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741" name="TextBox 740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742" name="TextBox 741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743" name="TextBox 742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744" name="TextBox 743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745" name="TextBox 744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746" name="TextBox 745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747" name="TextBox 746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748" name="TextBox 747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749" name="TextBox 748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750" name="TextBox 749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751" name="TextBox 750"/>
        <xdr:cNvSpPr txBox="1"/>
      </xdr:nvSpPr>
      <xdr:spPr>
        <a:xfrm>
          <a:off x="497776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752" name="TextBox 751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753" name="TextBox 752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754" name="TextBox 753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755" name="TextBox 754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756" name="TextBox 755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757" name="TextBox 756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758" name="TextBox 757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759" name="TextBox 758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760" name="TextBox 759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761" name="TextBox 760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762" name="TextBox 761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763" name="TextBox 762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764" name="TextBox 763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765" name="TextBox 764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766" name="TextBox 765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767" name="TextBox 766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768" name="TextBox 767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769" name="TextBox 768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770" name="TextBox 769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771" name="TextBox 770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772" name="TextBox 771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773" name="TextBox 772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774" name="TextBox 773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775" name="TextBox 774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776" name="TextBox 775"/>
        <xdr:cNvSpPr txBox="1"/>
      </xdr:nvSpPr>
      <xdr:spPr>
        <a:xfrm>
          <a:off x="4970145" y="23987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13</xdr:row>
      <xdr:rowOff>0</xdr:rowOff>
    </xdr:from>
    <xdr:ext cx="184731" cy="264560"/>
    <xdr:sp macro="" textlink="">
      <xdr:nvSpPr>
        <xdr:cNvPr id="777" name="TextBox 776"/>
        <xdr:cNvSpPr txBox="1"/>
      </xdr:nvSpPr>
      <xdr:spPr>
        <a:xfrm>
          <a:off x="4977765" y="5311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13</xdr:row>
      <xdr:rowOff>0</xdr:rowOff>
    </xdr:from>
    <xdr:ext cx="184731" cy="264560"/>
    <xdr:sp macro="" textlink="">
      <xdr:nvSpPr>
        <xdr:cNvPr id="778" name="TextBox 777"/>
        <xdr:cNvSpPr txBox="1"/>
      </xdr:nvSpPr>
      <xdr:spPr>
        <a:xfrm>
          <a:off x="4977765" y="5311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13</xdr:row>
      <xdr:rowOff>0</xdr:rowOff>
    </xdr:from>
    <xdr:ext cx="184731" cy="264560"/>
    <xdr:sp macro="" textlink="">
      <xdr:nvSpPr>
        <xdr:cNvPr id="779" name="TextBox 778"/>
        <xdr:cNvSpPr txBox="1"/>
      </xdr:nvSpPr>
      <xdr:spPr>
        <a:xfrm>
          <a:off x="4977765" y="5311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13</xdr:row>
      <xdr:rowOff>0</xdr:rowOff>
    </xdr:from>
    <xdr:ext cx="184731" cy="264560"/>
    <xdr:sp macro="" textlink="">
      <xdr:nvSpPr>
        <xdr:cNvPr id="780" name="TextBox 779"/>
        <xdr:cNvSpPr txBox="1"/>
      </xdr:nvSpPr>
      <xdr:spPr>
        <a:xfrm>
          <a:off x="4977765" y="5311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13</xdr:row>
      <xdr:rowOff>0</xdr:rowOff>
    </xdr:from>
    <xdr:ext cx="184731" cy="264560"/>
    <xdr:sp macro="" textlink="">
      <xdr:nvSpPr>
        <xdr:cNvPr id="781" name="TextBox 780"/>
        <xdr:cNvSpPr txBox="1"/>
      </xdr:nvSpPr>
      <xdr:spPr>
        <a:xfrm>
          <a:off x="4977765" y="5311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13</xdr:row>
      <xdr:rowOff>0</xdr:rowOff>
    </xdr:from>
    <xdr:ext cx="184731" cy="264560"/>
    <xdr:sp macro="" textlink="">
      <xdr:nvSpPr>
        <xdr:cNvPr id="782" name="TextBox 781"/>
        <xdr:cNvSpPr txBox="1"/>
      </xdr:nvSpPr>
      <xdr:spPr>
        <a:xfrm>
          <a:off x="4977765" y="5311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13</xdr:row>
      <xdr:rowOff>0</xdr:rowOff>
    </xdr:from>
    <xdr:ext cx="184731" cy="264560"/>
    <xdr:sp macro="" textlink="">
      <xdr:nvSpPr>
        <xdr:cNvPr id="783" name="TextBox 782"/>
        <xdr:cNvSpPr txBox="1"/>
      </xdr:nvSpPr>
      <xdr:spPr>
        <a:xfrm>
          <a:off x="4977765" y="5311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13</xdr:row>
      <xdr:rowOff>0</xdr:rowOff>
    </xdr:from>
    <xdr:ext cx="184731" cy="264560"/>
    <xdr:sp macro="" textlink="">
      <xdr:nvSpPr>
        <xdr:cNvPr id="784" name="TextBox 783"/>
        <xdr:cNvSpPr txBox="1"/>
      </xdr:nvSpPr>
      <xdr:spPr>
        <a:xfrm>
          <a:off x="4977765" y="5311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13</xdr:row>
      <xdr:rowOff>0</xdr:rowOff>
    </xdr:from>
    <xdr:ext cx="184731" cy="264560"/>
    <xdr:sp macro="" textlink="">
      <xdr:nvSpPr>
        <xdr:cNvPr id="785" name="TextBox 784"/>
        <xdr:cNvSpPr txBox="1"/>
      </xdr:nvSpPr>
      <xdr:spPr>
        <a:xfrm>
          <a:off x="4977765" y="5311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13</xdr:row>
      <xdr:rowOff>0</xdr:rowOff>
    </xdr:from>
    <xdr:ext cx="184731" cy="264560"/>
    <xdr:sp macro="" textlink="">
      <xdr:nvSpPr>
        <xdr:cNvPr id="786" name="TextBox 785"/>
        <xdr:cNvSpPr txBox="1"/>
      </xdr:nvSpPr>
      <xdr:spPr>
        <a:xfrm>
          <a:off x="4977765" y="5311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13</xdr:row>
      <xdr:rowOff>0</xdr:rowOff>
    </xdr:from>
    <xdr:ext cx="184731" cy="264560"/>
    <xdr:sp macro="" textlink="">
      <xdr:nvSpPr>
        <xdr:cNvPr id="787" name="TextBox 786"/>
        <xdr:cNvSpPr txBox="1"/>
      </xdr:nvSpPr>
      <xdr:spPr>
        <a:xfrm>
          <a:off x="4977765" y="5311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13</xdr:row>
      <xdr:rowOff>0</xdr:rowOff>
    </xdr:from>
    <xdr:ext cx="184731" cy="264560"/>
    <xdr:sp macro="" textlink="">
      <xdr:nvSpPr>
        <xdr:cNvPr id="788" name="TextBox 787"/>
        <xdr:cNvSpPr txBox="1"/>
      </xdr:nvSpPr>
      <xdr:spPr>
        <a:xfrm>
          <a:off x="4977765" y="5311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13</xdr:row>
      <xdr:rowOff>0</xdr:rowOff>
    </xdr:from>
    <xdr:ext cx="184731" cy="264560"/>
    <xdr:sp macro="" textlink="">
      <xdr:nvSpPr>
        <xdr:cNvPr id="789" name="TextBox 788"/>
        <xdr:cNvSpPr txBox="1"/>
      </xdr:nvSpPr>
      <xdr:spPr>
        <a:xfrm>
          <a:off x="4977765" y="5311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13</xdr:row>
      <xdr:rowOff>0</xdr:rowOff>
    </xdr:from>
    <xdr:ext cx="184731" cy="264560"/>
    <xdr:sp macro="" textlink="">
      <xdr:nvSpPr>
        <xdr:cNvPr id="790" name="TextBox 789"/>
        <xdr:cNvSpPr txBox="1"/>
      </xdr:nvSpPr>
      <xdr:spPr>
        <a:xfrm>
          <a:off x="4977765" y="5311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13</xdr:row>
      <xdr:rowOff>0</xdr:rowOff>
    </xdr:from>
    <xdr:ext cx="184731" cy="264560"/>
    <xdr:sp macro="" textlink="">
      <xdr:nvSpPr>
        <xdr:cNvPr id="791" name="TextBox 790"/>
        <xdr:cNvSpPr txBox="1"/>
      </xdr:nvSpPr>
      <xdr:spPr>
        <a:xfrm>
          <a:off x="4977765" y="5311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13</xdr:row>
      <xdr:rowOff>0</xdr:rowOff>
    </xdr:from>
    <xdr:ext cx="184731" cy="264560"/>
    <xdr:sp macro="" textlink="">
      <xdr:nvSpPr>
        <xdr:cNvPr id="792" name="TextBox 791"/>
        <xdr:cNvSpPr txBox="1"/>
      </xdr:nvSpPr>
      <xdr:spPr>
        <a:xfrm>
          <a:off x="4977765" y="5311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13</xdr:row>
      <xdr:rowOff>0</xdr:rowOff>
    </xdr:from>
    <xdr:ext cx="184731" cy="264560"/>
    <xdr:sp macro="" textlink="">
      <xdr:nvSpPr>
        <xdr:cNvPr id="793" name="TextBox 792"/>
        <xdr:cNvSpPr txBox="1"/>
      </xdr:nvSpPr>
      <xdr:spPr>
        <a:xfrm>
          <a:off x="4977765" y="5311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13</xdr:row>
      <xdr:rowOff>0</xdr:rowOff>
    </xdr:from>
    <xdr:ext cx="184731" cy="264560"/>
    <xdr:sp macro="" textlink="">
      <xdr:nvSpPr>
        <xdr:cNvPr id="794" name="TextBox 793"/>
        <xdr:cNvSpPr txBox="1"/>
      </xdr:nvSpPr>
      <xdr:spPr>
        <a:xfrm>
          <a:off x="4977765" y="5311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13</xdr:row>
      <xdr:rowOff>0</xdr:rowOff>
    </xdr:from>
    <xdr:ext cx="184731" cy="264560"/>
    <xdr:sp macro="" textlink="">
      <xdr:nvSpPr>
        <xdr:cNvPr id="795" name="TextBox 794"/>
        <xdr:cNvSpPr txBox="1"/>
      </xdr:nvSpPr>
      <xdr:spPr>
        <a:xfrm>
          <a:off x="4977765" y="5311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13</xdr:row>
      <xdr:rowOff>0</xdr:rowOff>
    </xdr:from>
    <xdr:ext cx="184731" cy="264560"/>
    <xdr:sp macro="" textlink="">
      <xdr:nvSpPr>
        <xdr:cNvPr id="796" name="TextBox 795"/>
        <xdr:cNvSpPr txBox="1"/>
      </xdr:nvSpPr>
      <xdr:spPr>
        <a:xfrm>
          <a:off x="4977765" y="5311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13</xdr:row>
      <xdr:rowOff>0</xdr:rowOff>
    </xdr:from>
    <xdr:ext cx="184731" cy="264560"/>
    <xdr:sp macro="" textlink="">
      <xdr:nvSpPr>
        <xdr:cNvPr id="797" name="TextBox 796"/>
        <xdr:cNvSpPr txBox="1"/>
      </xdr:nvSpPr>
      <xdr:spPr>
        <a:xfrm>
          <a:off x="4977765" y="5311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13</xdr:row>
      <xdr:rowOff>0</xdr:rowOff>
    </xdr:from>
    <xdr:ext cx="184731" cy="264560"/>
    <xdr:sp macro="" textlink="">
      <xdr:nvSpPr>
        <xdr:cNvPr id="798" name="TextBox 797"/>
        <xdr:cNvSpPr txBox="1"/>
      </xdr:nvSpPr>
      <xdr:spPr>
        <a:xfrm>
          <a:off x="4977765" y="5311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13</xdr:row>
      <xdr:rowOff>0</xdr:rowOff>
    </xdr:from>
    <xdr:ext cx="184731" cy="264560"/>
    <xdr:sp macro="" textlink="">
      <xdr:nvSpPr>
        <xdr:cNvPr id="799" name="TextBox 798"/>
        <xdr:cNvSpPr txBox="1"/>
      </xdr:nvSpPr>
      <xdr:spPr>
        <a:xfrm>
          <a:off x="4977765" y="5311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13</xdr:row>
      <xdr:rowOff>0</xdr:rowOff>
    </xdr:from>
    <xdr:ext cx="184731" cy="264560"/>
    <xdr:sp macro="" textlink="">
      <xdr:nvSpPr>
        <xdr:cNvPr id="800" name="TextBox 799"/>
        <xdr:cNvSpPr txBox="1"/>
      </xdr:nvSpPr>
      <xdr:spPr>
        <a:xfrm>
          <a:off x="4977765" y="5311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13</xdr:row>
      <xdr:rowOff>0</xdr:rowOff>
    </xdr:from>
    <xdr:ext cx="184731" cy="264560"/>
    <xdr:sp macro="" textlink="">
      <xdr:nvSpPr>
        <xdr:cNvPr id="801" name="TextBox 800"/>
        <xdr:cNvSpPr txBox="1"/>
      </xdr:nvSpPr>
      <xdr:spPr>
        <a:xfrm>
          <a:off x="4977765" y="5311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14</xdr:row>
      <xdr:rowOff>0</xdr:rowOff>
    </xdr:from>
    <xdr:ext cx="184731" cy="264560"/>
    <xdr:sp macro="" textlink="">
      <xdr:nvSpPr>
        <xdr:cNvPr id="802" name="TextBox 801"/>
        <xdr:cNvSpPr txBox="1"/>
      </xdr:nvSpPr>
      <xdr:spPr>
        <a:xfrm>
          <a:off x="497776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14</xdr:row>
      <xdr:rowOff>0</xdr:rowOff>
    </xdr:from>
    <xdr:ext cx="184731" cy="264560"/>
    <xdr:sp macro="" textlink="">
      <xdr:nvSpPr>
        <xdr:cNvPr id="803" name="TextBox 802"/>
        <xdr:cNvSpPr txBox="1"/>
      </xdr:nvSpPr>
      <xdr:spPr>
        <a:xfrm>
          <a:off x="497776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14</xdr:row>
      <xdr:rowOff>0</xdr:rowOff>
    </xdr:from>
    <xdr:ext cx="184731" cy="264560"/>
    <xdr:sp macro="" textlink="">
      <xdr:nvSpPr>
        <xdr:cNvPr id="804" name="TextBox 803"/>
        <xdr:cNvSpPr txBox="1"/>
      </xdr:nvSpPr>
      <xdr:spPr>
        <a:xfrm>
          <a:off x="497776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14</xdr:row>
      <xdr:rowOff>0</xdr:rowOff>
    </xdr:from>
    <xdr:ext cx="184731" cy="264560"/>
    <xdr:sp macro="" textlink="">
      <xdr:nvSpPr>
        <xdr:cNvPr id="805" name="TextBox 804"/>
        <xdr:cNvSpPr txBox="1"/>
      </xdr:nvSpPr>
      <xdr:spPr>
        <a:xfrm>
          <a:off x="497776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14</xdr:row>
      <xdr:rowOff>0</xdr:rowOff>
    </xdr:from>
    <xdr:ext cx="184731" cy="264560"/>
    <xdr:sp macro="" textlink="">
      <xdr:nvSpPr>
        <xdr:cNvPr id="806" name="TextBox 805"/>
        <xdr:cNvSpPr txBox="1"/>
      </xdr:nvSpPr>
      <xdr:spPr>
        <a:xfrm>
          <a:off x="497776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14</xdr:row>
      <xdr:rowOff>0</xdr:rowOff>
    </xdr:from>
    <xdr:ext cx="184731" cy="264560"/>
    <xdr:sp macro="" textlink="">
      <xdr:nvSpPr>
        <xdr:cNvPr id="807" name="TextBox 806"/>
        <xdr:cNvSpPr txBox="1"/>
      </xdr:nvSpPr>
      <xdr:spPr>
        <a:xfrm>
          <a:off x="497776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14</xdr:row>
      <xdr:rowOff>0</xdr:rowOff>
    </xdr:from>
    <xdr:ext cx="184731" cy="264560"/>
    <xdr:sp macro="" textlink="">
      <xdr:nvSpPr>
        <xdr:cNvPr id="808" name="TextBox 807"/>
        <xdr:cNvSpPr txBox="1"/>
      </xdr:nvSpPr>
      <xdr:spPr>
        <a:xfrm>
          <a:off x="497776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14</xdr:row>
      <xdr:rowOff>0</xdr:rowOff>
    </xdr:from>
    <xdr:ext cx="184731" cy="264560"/>
    <xdr:sp macro="" textlink="">
      <xdr:nvSpPr>
        <xdr:cNvPr id="809" name="TextBox 808"/>
        <xdr:cNvSpPr txBox="1"/>
      </xdr:nvSpPr>
      <xdr:spPr>
        <a:xfrm>
          <a:off x="497776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14</xdr:row>
      <xdr:rowOff>0</xdr:rowOff>
    </xdr:from>
    <xdr:ext cx="184731" cy="264560"/>
    <xdr:sp macro="" textlink="">
      <xdr:nvSpPr>
        <xdr:cNvPr id="810" name="TextBox 809"/>
        <xdr:cNvSpPr txBox="1"/>
      </xdr:nvSpPr>
      <xdr:spPr>
        <a:xfrm>
          <a:off x="497776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14</xdr:row>
      <xdr:rowOff>0</xdr:rowOff>
    </xdr:from>
    <xdr:ext cx="184731" cy="264560"/>
    <xdr:sp macro="" textlink="">
      <xdr:nvSpPr>
        <xdr:cNvPr id="811" name="TextBox 810"/>
        <xdr:cNvSpPr txBox="1"/>
      </xdr:nvSpPr>
      <xdr:spPr>
        <a:xfrm>
          <a:off x="497776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14</xdr:row>
      <xdr:rowOff>0</xdr:rowOff>
    </xdr:from>
    <xdr:ext cx="184731" cy="264560"/>
    <xdr:sp macro="" textlink="">
      <xdr:nvSpPr>
        <xdr:cNvPr id="812" name="TextBox 811"/>
        <xdr:cNvSpPr txBox="1"/>
      </xdr:nvSpPr>
      <xdr:spPr>
        <a:xfrm>
          <a:off x="497776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14</xdr:row>
      <xdr:rowOff>0</xdr:rowOff>
    </xdr:from>
    <xdr:ext cx="184731" cy="264560"/>
    <xdr:sp macro="" textlink="">
      <xdr:nvSpPr>
        <xdr:cNvPr id="813" name="TextBox 812"/>
        <xdr:cNvSpPr txBox="1"/>
      </xdr:nvSpPr>
      <xdr:spPr>
        <a:xfrm>
          <a:off x="497776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14</xdr:row>
      <xdr:rowOff>0</xdr:rowOff>
    </xdr:from>
    <xdr:ext cx="184731" cy="264560"/>
    <xdr:sp macro="" textlink="">
      <xdr:nvSpPr>
        <xdr:cNvPr id="814" name="TextBox 813"/>
        <xdr:cNvSpPr txBox="1"/>
      </xdr:nvSpPr>
      <xdr:spPr>
        <a:xfrm>
          <a:off x="497776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14</xdr:row>
      <xdr:rowOff>0</xdr:rowOff>
    </xdr:from>
    <xdr:ext cx="184731" cy="264560"/>
    <xdr:sp macro="" textlink="">
      <xdr:nvSpPr>
        <xdr:cNvPr id="815" name="TextBox 814"/>
        <xdr:cNvSpPr txBox="1"/>
      </xdr:nvSpPr>
      <xdr:spPr>
        <a:xfrm>
          <a:off x="497776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14</xdr:row>
      <xdr:rowOff>0</xdr:rowOff>
    </xdr:from>
    <xdr:ext cx="184731" cy="264560"/>
    <xdr:sp macro="" textlink="">
      <xdr:nvSpPr>
        <xdr:cNvPr id="816" name="TextBox 815"/>
        <xdr:cNvSpPr txBox="1"/>
      </xdr:nvSpPr>
      <xdr:spPr>
        <a:xfrm>
          <a:off x="497776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14</xdr:row>
      <xdr:rowOff>0</xdr:rowOff>
    </xdr:from>
    <xdr:ext cx="184731" cy="264560"/>
    <xdr:sp macro="" textlink="">
      <xdr:nvSpPr>
        <xdr:cNvPr id="817" name="TextBox 816"/>
        <xdr:cNvSpPr txBox="1"/>
      </xdr:nvSpPr>
      <xdr:spPr>
        <a:xfrm>
          <a:off x="497776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14</xdr:row>
      <xdr:rowOff>0</xdr:rowOff>
    </xdr:from>
    <xdr:ext cx="184731" cy="264560"/>
    <xdr:sp macro="" textlink="">
      <xdr:nvSpPr>
        <xdr:cNvPr id="818" name="TextBox 817"/>
        <xdr:cNvSpPr txBox="1"/>
      </xdr:nvSpPr>
      <xdr:spPr>
        <a:xfrm>
          <a:off x="497776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14</xdr:row>
      <xdr:rowOff>0</xdr:rowOff>
    </xdr:from>
    <xdr:ext cx="184731" cy="264560"/>
    <xdr:sp macro="" textlink="">
      <xdr:nvSpPr>
        <xdr:cNvPr id="819" name="TextBox 818"/>
        <xdr:cNvSpPr txBox="1"/>
      </xdr:nvSpPr>
      <xdr:spPr>
        <a:xfrm>
          <a:off x="497776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14</xdr:row>
      <xdr:rowOff>0</xdr:rowOff>
    </xdr:from>
    <xdr:ext cx="184731" cy="264560"/>
    <xdr:sp macro="" textlink="">
      <xdr:nvSpPr>
        <xdr:cNvPr id="820" name="TextBox 819"/>
        <xdr:cNvSpPr txBox="1"/>
      </xdr:nvSpPr>
      <xdr:spPr>
        <a:xfrm>
          <a:off x="497776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14</xdr:row>
      <xdr:rowOff>0</xdr:rowOff>
    </xdr:from>
    <xdr:ext cx="184731" cy="264560"/>
    <xdr:sp macro="" textlink="">
      <xdr:nvSpPr>
        <xdr:cNvPr id="821" name="TextBox 820"/>
        <xdr:cNvSpPr txBox="1"/>
      </xdr:nvSpPr>
      <xdr:spPr>
        <a:xfrm>
          <a:off x="497776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14</xdr:row>
      <xdr:rowOff>0</xdr:rowOff>
    </xdr:from>
    <xdr:ext cx="184731" cy="264560"/>
    <xdr:sp macro="" textlink="">
      <xdr:nvSpPr>
        <xdr:cNvPr id="822" name="TextBox 821"/>
        <xdr:cNvSpPr txBox="1"/>
      </xdr:nvSpPr>
      <xdr:spPr>
        <a:xfrm>
          <a:off x="497776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14</xdr:row>
      <xdr:rowOff>0</xdr:rowOff>
    </xdr:from>
    <xdr:ext cx="184731" cy="264560"/>
    <xdr:sp macro="" textlink="">
      <xdr:nvSpPr>
        <xdr:cNvPr id="823" name="TextBox 822"/>
        <xdr:cNvSpPr txBox="1"/>
      </xdr:nvSpPr>
      <xdr:spPr>
        <a:xfrm>
          <a:off x="497776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14</xdr:row>
      <xdr:rowOff>0</xdr:rowOff>
    </xdr:from>
    <xdr:ext cx="184731" cy="264560"/>
    <xdr:sp macro="" textlink="">
      <xdr:nvSpPr>
        <xdr:cNvPr id="824" name="TextBox 823"/>
        <xdr:cNvSpPr txBox="1"/>
      </xdr:nvSpPr>
      <xdr:spPr>
        <a:xfrm>
          <a:off x="497776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14</xdr:row>
      <xdr:rowOff>0</xdr:rowOff>
    </xdr:from>
    <xdr:ext cx="184731" cy="264560"/>
    <xdr:sp macro="" textlink="">
      <xdr:nvSpPr>
        <xdr:cNvPr id="825" name="TextBox 824"/>
        <xdr:cNvSpPr txBox="1"/>
      </xdr:nvSpPr>
      <xdr:spPr>
        <a:xfrm>
          <a:off x="497776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14</xdr:row>
      <xdr:rowOff>0</xdr:rowOff>
    </xdr:from>
    <xdr:ext cx="184731" cy="264560"/>
    <xdr:sp macro="" textlink="">
      <xdr:nvSpPr>
        <xdr:cNvPr id="826" name="TextBox 825"/>
        <xdr:cNvSpPr txBox="1"/>
      </xdr:nvSpPr>
      <xdr:spPr>
        <a:xfrm>
          <a:off x="497776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14</xdr:row>
      <xdr:rowOff>0</xdr:rowOff>
    </xdr:from>
    <xdr:ext cx="184731" cy="264560"/>
    <xdr:sp macro="" textlink="">
      <xdr:nvSpPr>
        <xdr:cNvPr id="827" name="TextBox 826"/>
        <xdr:cNvSpPr txBox="1"/>
      </xdr:nvSpPr>
      <xdr:spPr>
        <a:xfrm>
          <a:off x="497014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14</xdr:row>
      <xdr:rowOff>0</xdr:rowOff>
    </xdr:from>
    <xdr:ext cx="184731" cy="264560"/>
    <xdr:sp macro="" textlink="">
      <xdr:nvSpPr>
        <xdr:cNvPr id="828" name="TextBox 827"/>
        <xdr:cNvSpPr txBox="1"/>
      </xdr:nvSpPr>
      <xdr:spPr>
        <a:xfrm>
          <a:off x="497014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14</xdr:row>
      <xdr:rowOff>0</xdr:rowOff>
    </xdr:from>
    <xdr:ext cx="184731" cy="264560"/>
    <xdr:sp macro="" textlink="">
      <xdr:nvSpPr>
        <xdr:cNvPr id="829" name="TextBox 828"/>
        <xdr:cNvSpPr txBox="1"/>
      </xdr:nvSpPr>
      <xdr:spPr>
        <a:xfrm>
          <a:off x="497014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14</xdr:row>
      <xdr:rowOff>0</xdr:rowOff>
    </xdr:from>
    <xdr:ext cx="184731" cy="264560"/>
    <xdr:sp macro="" textlink="">
      <xdr:nvSpPr>
        <xdr:cNvPr id="830" name="TextBox 829"/>
        <xdr:cNvSpPr txBox="1"/>
      </xdr:nvSpPr>
      <xdr:spPr>
        <a:xfrm>
          <a:off x="497014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14</xdr:row>
      <xdr:rowOff>0</xdr:rowOff>
    </xdr:from>
    <xdr:ext cx="184731" cy="264560"/>
    <xdr:sp macro="" textlink="">
      <xdr:nvSpPr>
        <xdr:cNvPr id="831" name="TextBox 830"/>
        <xdr:cNvSpPr txBox="1"/>
      </xdr:nvSpPr>
      <xdr:spPr>
        <a:xfrm>
          <a:off x="497014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14</xdr:row>
      <xdr:rowOff>0</xdr:rowOff>
    </xdr:from>
    <xdr:ext cx="184731" cy="264560"/>
    <xdr:sp macro="" textlink="">
      <xdr:nvSpPr>
        <xdr:cNvPr id="832" name="TextBox 831"/>
        <xdr:cNvSpPr txBox="1"/>
      </xdr:nvSpPr>
      <xdr:spPr>
        <a:xfrm>
          <a:off x="497014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14</xdr:row>
      <xdr:rowOff>0</xdr:rowOff>
    </xdr:from>
    <xdr:ext cx="184731" cy="264560"/>
    <xdr:sp macro="" textlink="">
      <xdr:nvSpPr>
        <xdr:cNvPr id="833" name="TextBox 832"/>
        <xdr:cNvSpPr txBox="1"/>
      </xdr:nvSpPr>
      <xdr:spPr>
        <a:xfrm>
          <a:off x="497014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14</xdr:row>
      <xdr:rowOff>0</xdr:rowOff>
    </xdr:from>
    <xdr:ext cx="184731" cy="264560"/>
    <xdr:sp macro="" textlink="">
      <xdr:nvSpPr>
        <xdr:cNvPr id="834" name="TextBox 833"/>
        <xdr:cNvSpPr txBox="1"/>
      </xdr:nvSpPr>
      <xdr:spPr>
        <a:xfrm>
          <a:off x="497014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14</xdr:row>
      <xdr:rowOff>0</xdr:rowOff>
    </xdr:from>
    <xdr:ext cx="184731" cy="264560"/>
    <xdr:sp macro="" textlink="">
      <xdr:nvSpPr>
        <xdr:cNvPr id="835" name="TextBox 834"/>
        <xdr:cNvSpPr txBox="1"/>
      </xdr:nvSpPr>
      <xdr:spPr>
        <a:xfrm>
          <a:off x="497014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14</xdr:row>
      <xdr:rowOff>0</xdr:rowOff>
    </xdr:from>
    <xdr:ext cx="184731" cy="264560"/>
    <xdr:sp macro="" textlink="">
      <xdr:nvSpPr>
        <xdr:cNvPr id="836" name="TextBox 835"/>
        <xdr:cNvSpPr txBox="1"/>
      </xdr:nvSpPr>
      <xdr:spPr>
        <a:xfrm>
          <a:off x="497014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14</xdr:row>
      <xdr:rowOff>0</xdr:rowOff>
    </xdr:from>
    <xdr:ext cx="184731" cy="264560"/>
    <xdr:sp macro="" textlink="">
      <xdr:nvSpPr>
        <xdr:cNvPr id="837" name="TextBox 836"/>
        <xdr:cNvSpPr txBox="1"/>
      </xdr:nvSpPr>
      <xdr:spPr>
        <a:xfrm>
          <a:off x="497014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14</xdr:row>
      <xdr:rowOff>0</xdr:rowOff>
    </xdr:from>
    <xdr:ext cx="184731" cy="264560"/>
    <xdr:sp macro="" textlink="">
      <xdr:nvSpPr>
        <xdr:cNvPr id="838" name="TextBox 837"/>
        <xdr:cNvSpPr txBox="1"/>
      </xdr:nvSpPr>
      <xdr:spPr>
        <a:xfrm>
          <a:off x="497014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14</xdr:row>
      <xdr:rowOff>0</xdr:rowOff>
    </xdr:from>
    <xdr:ext cx="184731" cy="264560"/>
    <xdr:sp macro="" textlink="">
      <xdr:nvSpPr>
        <xdr:cNvPr id="839" name="TextBox 838"/>
        <xdr:cNvSpPr txBox="1"/>
      </xdr:nvSpPr>
      <xdr:spPr>
        <a:xfrm>
          <a:off x="497014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14</xdr:row>
      <xdr:rowOff>0</xdr:rowOff>
    </xdr:from>
    <xdr:ext cx="184731" cy="264560"/>
    <xdr:sp macro="" textlink="">
      <xdr:nvSpPr>
        <xdr:cNvPr id="840" name="TextBox 839"/>
        <xdr:cNvSpPr txBox="1"/>
      </xdr:nvSpPr>
      <xdr:spPr>
        <a:xfrm>
          <a:off x="497014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14</xdr:row>
      <xdr:rowOff>0</xdr:rowOff>
    </xdr:from>
    <xdr:ext cx="184731" cy="264560"/>
    <xdr:sp macro="" textlink="">
      <xdr:nvSpPr>
        <xdr:cNvPr id="841" name="TextBox 840"/>
        <xdr:cNvSpPr txBox="1"/>
      </xdr:nvSpPr>
      <xdr:spPr>
        <a:xfrm>
          <a:off x="497014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14</xdr:row>
      <xdr:rowOff>0</xdr:rowOff>
    </xdr:from>
    <xdr:ext cx="184731" cy="264560"/>
    <xdr:sp macro="" textlink="">
      <xdr:nvSpPr>
        <xdr:cNvPr id="842" name="TextBox 841"/>
        <xdr:cNvSpPr txBox="1"/>
      </xdr:nvSpPr>
      <xdr:spPr>
        <a:xfrm>
          <a:off x="497014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14</xdr:row>
      <xdr:rowOff>0</xdr:rowOff>
    </xdr:from>
    <xdr:ext cx="184731" cy="264560"/>
    <xdr:sp macro="" textlink="">
      <xdr:nvSpPr>
        <xdr:cNvPr id="843" name="TextBox 842"/>
        <xdr:cNvSpPr txBox="1"/>
      </xdr:nvSpPr>
      <xdr:spPr>
        <a:xfrm>
          <a:off x="497014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14</xdr:row>
      <xdr:rowOff>0</xdr:rowOff>
    </xdr:from>
    <xdr:ext cx="184731" cy="264560"/>
    <xdr:sp macro="" textlink="">
      <xdr:nvSpPr>
        <xdr:cNvPr id="844" name="TextBox 843"/>
        <xdr:cNvSpPr txBox="1"/>
      </xdr:nvSpPr>
      <xdr:spPr>
        <a:xfrm>
          <a:off x="497014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14</xdr:row>
      <xdr:rowOff>0</xdr:rowOff>
    </xdr:from>
    <xdr:ext cx="184731" cy="264560"/>
    <xdr:sp macro="" textlink="">
      <xdr:nvSpPr>
        <xdr:cNvPr id="845" name="TextBox 844"/>
        <xdr:cNvSpPr txBox="1"/>
      </xdr:nvSpPr>
      <xdr:spPr>
        <a:xfrm>
          <a:off x="497014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14</xdr:row>
      <xdr:rowOff>0</xdr:rowOff>
    </xdr:from>
    <xdr:ext cx="184731" cy="264560"/>
    <xdr:sp macro="" textlink="">
      <xdr:nvSpPr>
        <xdr:cNvPr id="846" name="TextBox 845"/>
        <xdr:cNvSpPr txBox="1"/>
      </xdr:nvSpPr>
      <xdr:spPr>
        <a:xfrm>
          <a:off x="497014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14</xdr:row>
      <xdr:rowOff>0</xdr:rowOff>
    </xdr:from>
    <xdr:ext cx="184731" cy="264560"/>
    <xdr:sp macro="" textlink="">
      <xdr:nvSpPr>
        <xdr:cNvPr id="847" name="TextBox 846"/>
        <xdr:cNvSpPr txBox="1"/>
      </xdr:nvSpPr>
      <xdr:spPr>
        <a:xfrm>
          <a:off x="497014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14</xdr:row>
      <xdr:rowOff>0</xdr:rowOff>
    </xdr:from>
    <xdr:ext cx="184731" cy="264560"/>
    <xdr:sp macro="" textlink="">
      <xdr:nvSpPr>
        <xdr:cNvPr id="848" name="TextBox 847"/>
        <xdr:cNvSpPr txBox="1"/>
      </xdr:nvSpPr>
      <xdr:spPr>
        <a:xfrm>
          <a:off x="497014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14</xdr:row>
      <xdr:rowOff>0</xdr:rowOff>
    </xdr:from>
    <xdr:ext cx="184731" cy="264560"/>
    <xdr:sp macro="" textlink="">
      <xdr:nvSpPr>
        <xdr:cNvPr id="849" name="TextBox 848"/>
        <xdr:cNvSpPr txBox="1"/>
      </xdr:nvSpPr>
      <xdr:spPr>
        <a:xfrm>
          <a:off x="497014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14</xdr:row>
      <xdr:rowOff>0</xdr:rowOff>
    </xdr:from>
    <xdr:ext cx="184731" cy="264560"/>
    <xdr:sp macro="" textlink="">
      <xdr:nvSpPr>
        <xdr:cNvPr id="850" name="TextBox 849"/>
        <xdr:cNvSpPr txBox="1"/>
      </xdr:nvSpPr>
      <xdr:spPr>
        <a:xfrm>
          <a:off x="497014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14</xdr:row>
      <xdr:rowOff>0</xdr:rowOff>
    </xdr:from>
    <xdr:ext cx="184731" cy="264560"/>
    <xdr:sp macro="" textlink="">
      <xdr:nvSpPr>
        <xdr:cNvPr id="851" name="TextBox 850"/>
        <xdr:cNvSpPr txBox="1"/>
      </xdr:nvSpPr>
      <xdr:spPr>
        <a:xfrm>
          <a:off x="497014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852" name="TextBox 851"/>
        <xdr:cNvSpPr txBox="1"/>
      </xdr:nvSpPr>
      <xdr:spPr>
        <a:xfrm>
          <a:off x="4977765" y="22082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853" name="TextBox 852"/>
        <xdr:cNvSpPr txBox="1"/>
      </xdr:nvSpPr>
      <xdr:spPr>
        <a:xfrm>
          <a:off x="4977765" y="22082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854" name="TextBox 853"/>
        <xdr:cNvSpPr txBox="1"/>
      </xdr:nvSpPr>
      <xdr:spPr>
        <a:xfrm>
          <a:off x="4977765" y="22082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855" name="TextBox 854"/>
        <xdr:cNvSpPr txBox="1"/>
      </xdr:nvSpPr>
      <xdr:spPr>
        <a:xfrm>
          <a:off x="4977765" y="22082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856" name="TextBox 855"/>
        <xdr:cNvSpPr txBox="1"/>
      </xdr:nvSpPr>
      <xdr:spPr>
        <a:xfrm>
          <a:off x="4977765" y="22082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857" name="TextBox 856"/>
        <xdr:cNvSpPr txBox="1"/>
      </xdr:nvSpPr>
      <xdr:spPr>
        <a:xfrm>
          <a:off x="4977765" y="22082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858" name="TextBox 857"/>
        <xdr:cNvSpPr txBox="1"/>
      </xdr:nvSpPr>
      <xdr:spPr>
        <a:xfrm>
          <a:off x="4977765" y="22082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859" name="TextBox 858"/>
        <xdr:cNvSpPr txBox="1"/>
      </xdr:nvSpPr>
      <xdr:spPr>
        <a:xfrm>
          <a:off x="4977765" y="22082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860" name="TextBox 859"/>
        <xdr:cNvSpPr txBox="1"/>
      </xdr:nvSpPr>
      <xdr:spPr>
        <a:xfrm>
          <a:off x="4977765" y="22082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861" name="TextBox 860"/>
        <xdr:cNvSpPr txBox="1"/>
      </xdr:nvSpPr>
      <xdr:spPr>
        <a:xfrm>
          <a:off x="4977765" y="22082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862" name="TextBox 861"/>
        <xdr:cNvSpPr txBox="1"/>
      </xdr:nvSpPr>
      <xdr:spPr>
        <a:xfrm>
          <a:off x="4977765" y="22082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863" name="TextBox 862"/>
        <xdr:cNvSpPr txBox="1"/>
      </xdr:nvSpPr>
      <xdr:spPr>
        <a:xfrm>
          <a:off x="4977765" y="22082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864" name="TextBox 863"/>
        <xdr:cNvSpPr txBox="1"/>
      </xdr:nvSpPr>
      <xdr:spPr>
        <a:xfrm>
          <a:off x="4977765" y="22082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865" name="TextBox 864"/>
        <xdr:cNvSpPr txBox="1"/>
      </xdr:nvSpPr>
      <xdr:spPr>
        <a:xfrm>
          <a:off x="4977765" y="22082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866" name="TextBox 865"/>
        <xdr:cNvSpPr txBox="1"/>
      </xdr:nvSpPr>
      <xdr:spPr>
        <a:xfrm>
          <a:off x="4977765" y="22082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867" name="TextBox 866"/>
        <xdr:cNvSpPr txBox="1"/>
      </xdr:nvSpPr>
      <xdr:spPr>
        <a:xfrm>
          <a:off x="4977765" y="22082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868" name="TextBox 867"/>
        <xdr:cNvSpPr txBox="1"/>
      </xdr:nvSpPr>
      <xdr:spPr>
        <a:xfrm>
          <a:off x="4977765" y="22082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869" name="TextBox 868"/>
        <xdr:cNvSpPr txBox="1"/>
      </xdr:nvSpPr>
      <xdr:spPr>
        <a:xfrm>
          <a:off x="4977765" y="22082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870" name="TextBox 869"/>
        <xdr:cNvSpPr txBox="1"/>
      </xdr:nvSpPr>
      <xdr:spPr>
        <a:xfrm>
          <a:off x="4977765" y="22082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871" name="TextBox 870"/>
        <xdr:cNvSpPr txBox="1"/>
      </xdr:nvSpPr>
      <xdr:spPr>
        <a:xfrm>
          <a:off x="4977765" y="22082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872" name="TextBox 871"/>
        <xdr:cNvSpPr txBox="1"/>
      </xdr:nvSpPr>
      <xdr:spPr>
        <a:xfrm>
          <a:off x="4977765" y="22082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873" name="TextBox 872"/>
        <xdr:cNvSpPr txBox="1"/>
      </xdr:nvSpPr>
      <xdr:spPr>
        <a:xfrm>
          <a:off x="4977765" y="22082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874" name="TextBox 873"/>
        <xdr:cNvSpPr txBox="1"/>
      </xdr:nvSpPr>
      <xdr:spPr>
        <a:xfrm>
          <a:off x="4977765" y="22082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875" name="TextBox 874"/>
        <xdr:cNvSpPr txBox="1"/>
      </xdr:nvSpPr>
      <xdr:spPr>
        <a:xfrm>
          <a:off x="4977765" y="22082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876" name="TextBox 875"/>
        <xdr:cNvSpPr txBox="1"/>
      </xdr:nvSpPr>
      <xdr:spPr>
        <a:xfrm>
          <a:off x="4977765" y="22082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877" name="TextBox 876"/>
        <xdr:cNvSpPr txBox="1"/>
      </xdr:nvSpPr>
      <xdr:spPr>
        <a:xfrm>
          <a:off x="4977765" y="2246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878" name="TextBox 877"/>
        <xdr:cNvSpPr txBox="1"/>
      </xdr:nvSpPr>
      <xdr:spPr>
        <a:xfrm>
          <a:off x="4977765" y="2246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879" name="TextBox 878"/>
        <xdr:cNvSpPr txBox="1"/>
      </xdr:nvSpPr>
      <xdr:spPr>
        <a:xfrm>
          <a:off x="4977765" y="2246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880" name="TextBox 879"/>
        <xdr:cNvSpPr txBox="1"/>
      </xdr:nvSpPr>
      <xdr:spPr>
        <a:xfrm>
          <a:off x="4977765" y="2246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881" name="TextBox 880"/>
        <xdr:cNvSpPr txBox="1"/>
      </xdr:nvSpPr>
      <xdr:spPr>
        <a:xfrm>
          <a:off x="4977765" y="2246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882" name="TextBox 881"/>
        <xdr:cNvSpPr txBox="1"/>
      </xdr:nvSpPr>
      <xdr:spPr>
        <a:xfrm>
          <a:off x="4977765" y="2246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883" name="TextBox 882"/>
        <xdr:cNvSpPr txBox="1"/>
      </xdr:nvSpPr>
      <xdr:spPr>
        <a:xfrm>
          <a:off x="4977765" y="2246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884" name="TextBox 883"/>
        <xdr:cNvSpPr txBox="1"/>
      </xdr:nvSpPr>
      <xdr:spPr>
        <a:xfrm>
          <a:off x="4977765" y="2246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885" name="TextBox 884"/>
        <xdr:cNvSpPr txBox="1"/>
      </xdr:nvSpPr>
      <xdr:spPr>
        <a:xfrm>
          <a:off x="4977765" y="2246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886" name="TextBox 885"/>
        <xdr:cNvSpPr txBox="1"/>
      </xdr:nvSpPr>
      <xdr:spPr>
        <a:xfrm>
          <a:off x="4977765" y="2246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887" name="TextBox 886"/>
        <xdr:cNvSpPr txBox="1"/>
      </xdr:nvSpPr>
      <xdr:spPr>
        <a:xfrm>
          <a:off x="4977765" y="2246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888" name="TextBox 887"/>
        <xdr:cNvSpPr txBox="1"/>
      </xdr:nvSpPr>
      <xdr:spPr>
        <a:xfrm>
          <a:off x="4977765" y="2246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889" name="TextBox 888"/>
        <xdr:cNvSpPr txBox="1"/>
      </xdr:nvSpPr>
      <xdr:spPr>
        <a:xfrm>
          <a:off x="4977765" y="2246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890" name="TextBox 889"/>
        <xdr:cNvSpPr txBox="1"/>
      </xdr:nvSpPr>
      <xdr:spPr>
        <a:xfrm>
          <a:off x="4977765" y="2246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891" name="TextBox 890"/>
        <xdr:cNvSpPr txBox="1"/>
      </xdr:nvSpPr>
      <xdr:spPr>
        <a:xfrm>
          <a:off x="4977765" y="2246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892" name="TextBox 891"/>
        <xdr:cNvSpPr txBox="1"/>
      </xdr:nvSpPr>
      <xdr:spPr>
        <a:xfrm>
          <a:off x="4977765" y="2246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893" name="TextBox 892"/>
        <xdr:cNvSpPr txBox="1"/>
      </xdr:nvSpPr>
      <xdr:spPr>
        <a:xfrm>
          <a:off x="4977765" y="2246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894" name="TextBox 893"/>
        <xdr:cNvSpPr txBox="1"/>
      </xdr:nvSpPr>
      <xdr:spPr>
        <a:xfrm>
          <a:off x="4977765" y="2246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895" name="TextBox 894"/>
        <xdr:cNvSpPr txBox="1"/>
      </xdr:nvSpPr>
      <xdr:spPr>
        <a:xfrm>
          <a:off x="4977765" y="2246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896" name="TextBox 895"/>
        <xdr:cNvSpPr txBox="1"/>
      </xdr:nvSpPr>
      <xdr:spPr>
        <a:xfrm>
          <a:off x="4977765" y="2246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897" name="TextBox 896"/>
        <xdr:cNvSpPr txBox="1"/>
      </xdr:nvSpPr>
      <xdr:spPr>
        <a:xfrm>
          <a:off x="4977765" y="2246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898" name="TextBox 897"/>
        <xdr:cNvSpPr txBox="1"/>
      </xdr:nvSpPr>
      <xdr:spPr>
        <a:xfrm>
          <a:off x="4977765" y="2246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899" name="TextBox 898"/>
        <xdr:cNvSpPr txBox="1"/>
      </xdr:nvSpPr>
      <xdr:spPr>
        <a:xfrm>
          <a:off x="4977765" y="2246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900" name="TextBox 899"/>
        <xdr:cNvSpPr txBox="1"/>
      </xdr:nvSpPr>
      <xdr:spPr>
        <a:xfrm>
          <a:off x="4977765" y="2246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23</xdr:row>
      <xdr:rowOff>0</xdr:rowOff>
    </xdr:from>
    <xdr:ext cx="184731" cy="264560"/>
    <xdr:sp macro="" textlink="">
      <xdr:nvSpPr>
        <xdr:cNvPr id="901" name="TextBox 900"/>
        <xdr:cNvSpPr txBox="1"/>
      </xdr:nvSpPr>
      <xdr:spPr>
        <a:xfrm>
          <a:off x="4977765" y="2246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902" name="TextBox 901"/>
        <xdr:cNvSpPr txBox="1"/>
      </xdr:nvSpPr>
      <xdr:spPr>
        <a:xfrm>
          <a:off x="4970145" y="2246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903" name="TextBox 902"/>
        <xdr:cNvSpPr txBox="1"/>
      </xdr:nvSpPr>
      <xdr:spPr>
        <a:xfrm>
          <a:off x="4970145" y="2246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904" name="TextBox 903"/>
        <xdr:cNvSpPr txBox="1"/>
      </xdr:nvSpPr>
      <xdr:spPr>
        <a:xfrm>
          <a:off x="4970145" y="2246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905" name="TextBox 904"/>
        <xdr:cNvSpPr txBox="1"/>
      </xdr:nvSpPr>
      <xdr:spPr>
        <a:xfrm>
          <a:off x="4970145" y="2246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906" name="TextBox 905"/>
        <xdr:cNvSpPr txBox="1"/>
      </xdr:nvSpPr>
      <xdr:spPr>
        <a:xfrm>
          <a:off x="4970145" y="2246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907" name="TextBox 906"/>
        <xdr:cNvSpPr txBox="1"/>
      </xdr:nvSpPr>
      <xdr:spPr>
        <a:xfrm>
          <a:off x="4970145" y="2246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908" name="TextBox 907"/>
        <xdr:cNvSpPr txBox="1"/>
      </xdr:nvSpPr>
      <xdr:spPr>
        <a:xfrm>
          <a:off x="4970145" y="2246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909" name="TextBox 908"/>
        <xdr:cNvSpPr txBox="1"/>
      </xdr:nvSpPr>
      <xdr:spPr>
        <a:xfrm>
          <a:off x="4970145" y="2246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910" name="TextBox 909"/>
        <xdr:cNvSpPr txBox="1"/>
      </xdr:nvSpPr>
      <xdr:spPr>
        <a:xfrm>
          <a:off x="4970145" y="2246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911" name="TextBox 910"/>
        <xdr:cNvSpPr txBox="1"/>
      </xdr:nvSpPr>
      <xdr:spPr>
        <a:xfrm>
          <a:off x="4970145" y="2246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912" name="TextBox 911"/>
        <xdr:cNvSpPr txBox="1"/>
      </xdr:nvSpPr>
      <xdr:spPr>
        <a:xfrm>
          <a:off x="4970145" y="2246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913" name="TextBox 912"/>
        <xdr:cNvSpPr txBox="1"/>
      </xdr:nvSpPr>
      <xdr:spPr>
        <a:xfrm>
          <a:off x="4970145" y="2246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914" name="TextBox 913"/>
        <xdr:cNvSpPr txBox="1"/>
      </xdr:nvSpPr>
      <xdr:spPr>
        <a:xfrm>
          <a:off x="4970145" y="2246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915" name="TextBox 914"/>
        <xdr:cNvSpPr txBox="1"/>
      </xdr:nvSpPr>
      <xdr:spPr>
        <a:xfrm>
          <a:off x="4970145" y="2246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916" name="TextBox 915"/>
        <xdr:cNvSpPr txBox="1"/>
      </xdr:nvSpPr>
      <xdr:spPr>
        <a:xfrm>
          <a:off x="4970145" y="2246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917" name="TextBox 916"/>
        <xdr:cNvSpPr txBox="1"/>
      </xdr:nvSpPr>
      <xdr:spPr>
        <a:xfrm>
          <a:off x="4970145" y="2246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918" name="TextBox 917"/>
        <xdr:cNvSpPr txBox="1"/>
      </xdr:nvSpPr>
      <xdr:spPr>
        <a:xfrm>
          <a:off x="4970145" y="2246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919" name="TextBox 918"/>
        <xdr:cNvSpPr txBox="1"/>
      </xdr:nvSpPr>
      <xdr:spPr>
        <a:xfrm>
          <a:off x="4970145" y="2246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920" name="TextBox 919"/>
        <xdr:cNvSpPr txBox="1"/>
      </xdr:nvSpPr>
      <xdr:spPr>
        <a:xfrm>
          <a:off x="4970145" y="2246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921" name="TextBox 920"/>
        <xdr:cNvSpPr txBox="1"/>
      </xdr:nvSpPr>
      <xdr:spPr>
        <a:xfrm>
          <a:off x="4970145" y="2246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922" name="TextBox 921"/>
        <xdr:cNvSpPr txBox="1"/>
      </xdr:nvSpPr>
      <xdr:spPr>
        <a:xfrm>
          <a:off x="4970145" y="2246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923" name="TextBox 922"/>
        <xdr:cNvSpPr txBox="1"/>
      </xdr:nvSpPr>
      <xdr:spPr>
        <a:xfrm>
          <a:off x="4970145" y="2246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924" name="TextBox 923"/>
        <xdr:cNvSpPr txBox="1"/>
      </xdr:nvSpPr>
      <xdr:spPr>
        <a:xfrm>
          <a:off x="4970145" y="2246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925" name="TextBox 924"/>
        <xdr:cNvSpPr txBox="1"/>
      </xdr:nvSpPr>
      <xdr:spPr>
        <a:xfrm>
          <a:off x="4970145" y="2246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23</xdr:row>
      <xdr:rowOff>0</xdr:rowOff>
    </xdr:from>
    <xdr:ext cx="184731" cy="264560"/>
    <xdr:sp macro="" textlink="">
      <xdr:nvSpPr>
        <xdr:cNvPr id="926" name="TextBox 925"/>
        <xdr:cNvSpPr txBox="1"/>
      </xdr:nvSpPr>
      <xdr:spPr>
        <a:xfrm>
          <a:off x="4970145" y="22463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13</xdr:row>
      <xdr:rowOff>0</xdr:rowOff>
    </xdr:from>
    <xdr:ext cx="184731" cy="264560"/>
    <xdr:sp macro="" textlink="">
      <xdr:nvSpPr>
        <xdr:cNvPr id="927" name="TextBox 926"/>
        <xdr:cNvSpPr txBox="1"/>
      </xdr:nvSpPr>
      <xdr:spPr>
        <a:xfrm>
          <a:off x="502348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13</xdr:row>
      <xdr:rowOff>0</xdr:rowOff>
    </xdr:from>
    <xdr:ext cx="184731" cy="264560"/>
    <xdr:sp macro="" textlink="">
      <xdr:nvSpPr>
        <xdr:cNvPr id="928" name="TextBox 927"/>
        <xdr:cNvSpPr txBox="1"/>
      </xdr:nvSpPr>
      <xdr:spPr>
        <a:xfrm>
          <a:off x="502348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13</xdr:row>
      <xdr:rowOff>0</xdr:rowOff>
    </xdr:from>
    <xdr:ext cx="184731" cy="264560"/>
    <xdr:sp macro="" textlink="">
      <xdr:nvSpPr>
        <xdr:cNvPr id="929" name="TextBox 928"/>
        <xdr:cNvSpPr txBox="1"/>
      </xdr:nvSpPr>
      <xdr:spPr>
        <a:xfrm>
          <a:off x="502348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13</xdr:row>
      <xdr:rowOff>0</xdr:rowOff>
    </xdr:from>
    <xdr:ext cx="184731" cy="264560"/>
    <xdr:sp macro="" textlink="">
      <xdr:nvSpPr>
        <xdr:cNvPr id="930" name="TextBox 929"/>
        <xdr:cNvSpPr txBox="1"/>
      </xdr:nvSpPr>
      <xdr:spPr>
        <a:xfrm>
          <a:off x="502348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13</xdr:row>
      <xdr:rowOff>0</xdr:rowOff>
    </xdr:from>
    <xdr:ext cx="184731" cy="264560"/>
    <xdr:sp macro="" textlink="">
      <xdr:nvSpPr>
        <xdr:cNvPr id="931" name="TextBox 930"/>
        <xdr:cNvSpPr txBox="1"/>
      </xdr:nvSpPr>
      <xdr:spPr>
        <a:xfrm>
          <a:off x="502348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13</xdr:row>
      <xdr:rowOff>0</xdr:rowOff>
    </xdr:from>
    <xdr:ext cx="184731" cy="264560"/>
    <xdr:sp macro="" textlink="">
      <xdr:nvSpPr>
        <xdr:cNvPr id="932" name="TextBox 931"/>
        <xdr:cNvSpPr txBox="1"/>
      </xdr:nvSpPr>
      <xdr:spPr>
        <a:xfrm>
          <a:off x="502348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13</xdr:row>
      <xdr:rowOff>0</xdr:rowOff>
    </xdr:from>
    <xdr:ext cx="184731" cy="264560"/>
    <xdr:sp macro="" textlink="">
      <xdr:nvSpPr>
        <xdr:cNvPr id="933" name="TextBox 932"/>
        <xdr:cNvSpPr txBox="1"/>
      </xdr:nvSpPr>
      <xdr:spPr>
        <a:xfrm>
          <a:off x="502348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13</xdr:row>
      <xdr:rowOff>0</xdr:rowOff>
    </xdr:from>
    <xdr:ext cx="184731" cy="264560"/>
    <xdr:sp macro="" textlink="">
      <xdr:nvSpPr>
        <xdr:cNvPr id="934" name="TextBox 933"/>
        <xdr:cNvSpPr txBox="1"/>
      </xdr:nvSpPr>
      <xdr:spPr>
        <a:xfrm>
          <a:off x="502348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13</xdr:row>
      <xdr:rowOff>0</xdr:rowOff>
    </xdr:from>
    <xdr:ext cx="184731" cy="264560"/>
    <xdr:sp macro="" textlink="">
      <xdr:nvSpPr>
        <xdr:cNvPr id="935" name="TextBox 934"/>
        <xdr:cNvSpPr txBox="1"/>
      </xdr:nvSpPr>
      <xdr:spPr>
        <a:xfrm>
          <a:off x="502348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13</xdr:row>
      <xdr:rowOff>0</xdr:rowOff>
    </xdr:from>
    <xdr:ext cx="184731" cy="264560"/>
    <xdr:sp macro="" textlink="">
      <xdr:nvSpPr>
        <xdr:cNvPr id="936" name="TextBox 935"/>
        <xdr:cNvSpPr txBox="1"/>
      </xdr:nvSpPr>
      <xdr:spPr>
        <a:xfrm>
          <a:off x="502348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13</xdr:row>
      <xdr:rowOff>0</xdr:rowOff>
    </xdr:from>
    <xdr:ext cx="184731" cy="264560"/>
    <xdr:sp macro="" textlink="">
      <xdr:nvSpPr>
        <xdr:cNvPr id="937" name="TextBox 936"/>
        <xdr:cNvSpPr txBox="1"/>
      </xdr:nvSpPr>
      <xdr:spPr>
        <a:xfrm>
          <a:off x="502348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13</xdr:row>
      <xdr:rowOff>0</xdr:rowOff>
    </xdr:from>
    <xdr:ext cx="184731" cy="264560"/>
    <xdr:sp macro="" textlink="">
      <xdr:nvSpPr>
        <xdr:cNvPr id="938" name="TextBox 937"/>
        <xdr:cNvSpPr txBox="1"/>
      </xdr:nvSpPr>
      <xdr:spPr>
        <a:xfrm>
          <a:off x="502348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13</xdr:row>
      <xdr:rowOff>0</xdr:rowOff>
    </xdr:from>
    <xdr:ext cx="184731" cy="264560"/>
    <xdr:sp macro="" textlink="">
      <xdr:nvSpPr>
        <xdr:cNvPr id="939" name="TextBox 938"/>
        <xdr:cNvSpPr txBox="1"/>
      </xdr:nvSpPr>
      <xdr:spPr>
        <a:xfrm>
          <a:off x="502348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13</xdr:row>
      <xdr:rowOff>0</xdr:rowOff>
    </xdr:from>
    <xdr:ext cx="184731" cy="264560"/>
    <xdr:sp macro="" textlink="">
      <xdr:nvSpPr>
        <xdr:cNvPr id="940" name="TextBox 939"/>
        <xdr:cNvSpPr txBox="1"/>
      </xdr:nvSpPr>
      <xdr:spPr>
        <a:xfrm>
          <a:off x="502348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13</xdr:row>
      <xdr:rowOff>0</xdr:rowOff>
    </xdr:from>
    <xdr:ext cx="184731" cy="264560"/>
    <xdr:sp macro="" textlink="">
      <xdr:nvSpPr>
        <xdr:cNvPr id="941" name="TextBox 940"/>
        <xdr:cNvSpPr txBox="1"/>
      </xdr:nvSpPr>
      <xdr:spPr>
        <a:xfrm>
          <a:off x="502348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13</xdr:row>
      <xdr:rowOff>0</xdr:rowOff>
    </xdr:from>
    <xdr:ext cx="184731" cy="264560"/>
    <xdr:sp macro="" textlink="">
      <xdr:nvSpPr>
        <xdr:cNvPr id="942" name="TextBox 941"/>
        <xdr:cNvSpPr txBox="1"/>
      </xdr:nvSpPr>
      <xdr:spPr>
        <a:xfrm>
          <a:off x="502348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13</xdr:row>
      <xdr:rowOff>0</xdr:rowOff>
    </xdr:from>
    <xdr:ext cx="184731" cy="264560"/>
    <xdr:sp macro="" textlink="">
      <xdr:nvSpPr>
        <xdr:cNvPr id="943" name="TextBox 942"/>
        <xdr:cNvSpPr txBox="1"/>
      </xdr:nvSpPr>
      <xdr:spPr>
        <a:xfrm>
          <a:off x="502348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13</xdr:row>
      <xdr:rowOff>0</xdr:rowOff>
    </xdr:from>
    <xdr:ext cx="184731" cy="264560"/>
    <xdr:sp macro="" textlink="">
      <xdr:nvSpPr>
        <xdr:cNvPr id="944" name="TextBox 943"/>
        <xdr:cNvSpPr txBox="1"/>
      </xdr:nvSpPr>
      <xdr:spPr>
        <a:xfrm>
          <a:off x="502348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13</xdr:row>
      <xdr:rowOff>0</xdr:rowOff>
    </xdr:from>
    <xdr:ext cx="184731" cy="264560"/>
    <xdr:sp macro="" textlink="">
      <xdr:nvSpPr>
        <xdr:cNvPr id="945" name="TextBox 944"/>
        <xdr:cNvSpPr txBox="1"/>
      </xdr:nvSpPr>
      <xdr:spPr>
        <a:xfrm>
          <a:off x="502348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13</xdr:row>
      <xdr:rowOff>0</xdr:rowOff>
    </xdr:from>
    <xdr:ext cx="184731" cy="264560"/>
    <xdr:sp macro="" textlink="">
      <xdr:nvSpPr>
        <xdr:cNvPr id="946" name="TextBox 945"/>
        <xdr:cNvSpPr txBox="1"/>
      </xdr:nvSpPr>
      <xdr:spPr>
        <a:xfrm>
          <a:off x="502348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13</xdr:row>
      <xdr:rowOff>0</xdr:rowOff>
    </xdr:from>
    <xdr:ext cx="184731" cy="264560"/>
    <xdr:sp macro="" textlink="">
      <xdr:nvSpPr>
        <xdr:cNvPr id="947" name="TextBox 946"/>
        <xdr:cNvSpPr txBox="1"/>
      </xdr:nvSpPr>
      <xdr:spPr>
        <a:xfrm>
          <a:off x="502348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13</xdr:row>
      <xdr:rowOff>0</xdr:rowOff>
    </xdr:from>
    <xdr:ext cx="184731" cy="264560"/>
    <xdr:sp macro="" textlink="">
      <xdr:nvSpPr>
        <xdr:cNvPr id="948" name="TextBox 947"/>
        <xdr:cNvSpPr txBox="1"/>
      </xdr:nvSpPr>
      <xdr:spPr>
        <a:xfrm>
          <a:off x="502348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13</xdr:row>
      <xdr:rowOff>0</xdr:rowOff>
    </xdr:from>
    <xdr:ext cx="184731" cy="264560"/>
    <xdr:sp macro="" textlink="">
      <xdr:nvSpPr>
        <xdr:cNvPr id="949" name="TextBox 948"/>
        <xdr:cNvSpPr txBox="1"/>
      </xdr:nvSpPr>
      <xdr:spPr>
        <a:xfrm>
          <a:off x="502348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13</xdr:row>
      <xdr:rowOff>0</xdr:rowOff>
    </xdr:from>
    <xdr:ext cx="184731" cy="264560"/>
    <xdr:sp macro="" textlink="">
      <xdr:nvSpPr>
        <xdr:cNvPr id="950" name="TextBox 949"/>
        <xdr:cNvSpPr txBox="1"/>
      </xdr:nvSpPr>
      <xdr:spPr>
        <a:xfrm>
          <a:off x="502348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13</xdr:row>
      <xdr:rowOff>0</xdr:rowOff>
    </xdr:from>
    <xdr:ext cx="184731" cy="264560"/>
    <xdr:sp macro="" textlink="">
      <xdr:nvSpPr>
        <xdr:cNvPr id="951" name="TextBox 950"/>
        <xdr:cNvSpPr txBox="1"/>
      </xdr:nvSpPr>
      <xdr:spPr>
        <a:xfrm>
          <a:off x="5023485" y="569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14</xdr:row>
      <xdr:rowOff>0</xdr:rowOff>
    </xdr:from>
    <xdr:ext cx="184731" cy="264560"/>
    <xdr:sp macro="" textlink="">
      <xdr:nvSpPr>
        <xdr:cNvPr id="952" name="TextBox 951"/>
        <xdr:cNvSpPr txBox="1"/>
      </xdr:nvSpPr>
      <xdr:spPr>
        <a:xfrm>
          <a:off x="5023485" y="6073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14</xdr:row>
      <xdr:rowOff>0</xdr:rowOff>
    </xdr:from>
    <xdr:ext cx="184731" cy="264560"/>
    <xdr:sp macro="" textlink="">
      <xdr:nvSpPr>
        <xdr:cNvPr id="953" name="TextBox 952"/>
        <xdr:cNvSpPr txBox="1"/>
      </xdr:nvSpPr>
      <xdr:spPr>
        <a:xfrm>
          <a:off x="5023485" y="6073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14</xdr:row>
      <xdr:rowOff>0</xdr:rowOff>
    </xdr:from>
    <xdr:ext cx="184731" cy="264560"/>
    <xdr:sp macro="" textlink="">
      <xdr:nvSpPr>
        <xdr:cNvPr id="954" name="TextBox 953"/>
        <xdr:cNvSpPr txBox="1"/>
      </xdr:nvSpPr>
      <xdr:spPr>
        <a:xfrm>
          <a:off x="5023485" y="6073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14</xdr:row>
      <xdr:rowOff>0</xdr:rowOff>
    </xdr:from>
    <xdr:ext cx="184731" cy="264560"/>
    <xdr:sp macro="" textlink="">
      <xdr:nvSpPr>
        <xdr:cNvPr id="955" name="TextBox 954"/>
        <xdr:cNvSpPr txBox="1"/>
      </xdr:nvSpPr>
      <xdr:spPr>
        <a:xfrm>
          <a:off x="5023485" y="6073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14</xdr:row>
      <xdr:rowOff>0</xdr:rowOff>
    </xdr:from>
    <xdr:ext cx="184731" cy="264560"/>
    <xdr:sp macro="" textlink="">
      <xdr:nvSpPr>
        <xdr:cNvPr id="956" name="TextBox 955"/>
        <xdr:cNvSpPr txBox="1"/>
      </xdr:nvSpPr>
      <xdr:spPr>
        <a:xfrm>
          <a:off x="5023485" y="6073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14</xdr:row>
      <xdr:rowOff>0</xdr:rowOff>
    </xdr:from>
    <xdr:ext cx="184731" cy="264560"/>
    <xdr:sp macro="" textlink="">
      <xdr:nvSpPr>
        <xdr:cNvPr id="957" name="TextBox 956"/>
        <xdr:cNvSpPr txBox="1"/>
      </xdr:nvSpPr>
      <xdr:spPr>
        <a:xfrm>
          <a:off x="5023485" y="6073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14</xdr:row>
      <xdr:rowOff>0</xdr:rowOff>
    </xdr:from>
    <xdr:ext cx="184731" cy="264560"/>
    <xdr:sp macro="" textlink="">
      <xdr:nvSpPr>
        <xdr:cNvPr id="958" name="TextBox 957"/>
        <xdr:cNvSpPr txBox="1"/>
      </xdr:nvSpPr>
      <xdr:spPr>
        <a:xfrm>
          <a:off x="5023485" y="6073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14</xdr:row>
      <xdr:rowOff>0</xdr:rowOff>
    </xdr:from>
    <xdr:ext cx="184731" cy="264560"/>
    <xdr:sp macro="" textlink="">
      <xdr:nvSpPr>
        <xdr:cNvPr id="959" name="TextBox 958"/>
        <xdr:cNvSpPr txBox="1"/>
      </xdr:nvSpPr>
      <xdr:spPr>
        <a:xfrm>
          <a:off x="5023485" y="6073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14</xdr:row>
      <xdr:rowOff>0</xdr:rowOff>
    </xdr:from>
    <xdr:ext cx="184731" cy="264560"/>
    <xdr:sp macro="" textlink="">
      <xdr:nvSpPr>
        <xdr:cNvPr id="960" name="TextBox 959"/>
        <xdr:cNvSpPr txBox="1"/>
      </xdr:nvSpPr>
      <xdr:spPr>
        <a:xfrm>
          <a:off x="5023485" y="6073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14</xdr:row>
      <xdr:rowOff>0</xdr:rowOff>
    </xdr:from>
    <xdr:ext cx="184731" cy="264560"/>
    <xdr:sp macro="" textlink="">
      <xdr:nvSpPr>
        <xdr:cNvPr id="961" name="TextBox 960"/>
        <xdr:cNvSpPr txBox="1"/>
      </xdr:nvSpPr>
      <xdr:spPr>
        <a:xfrm>
          <a:off x="5023485" y="6073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14</xdr:row>
      <xdr:rowOff>0</xdr:rowOff>
    </xdr:from>
    <xdr:ext cx="184731" cy="264560"/>
    <xdr:sp macro="" textlink="">
      <xdr:nvSpPr>
        <xdr:cNvPr id="962" name="TextBox 961"/>
        <xdr:cNvSpPr txBox="1"/>
      </xdr:nvSpPr>
      <xdr:spPr>
        <a:xfrm>
          <a:off x="5023485" y="6073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14</xdr:row>
      <xdr:rowOff>0</xdr:rowOff>
    </xdr:from>
    <xdr:ext cx="184731" cy="264560"/>
    <xdr:sp macro="" textlink="">
      <xdr:nvSpPr>
        <xdr:cNvPr id="963" name="TextBox 962"/>
        <xdr:cNvSpPr txBox="1"/>
      </xdr:nvSpPr>
      <xdr:spPr>
        <a:xfrm>
          <a:off x="5023485" y="6073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14</xdr:row>
      <xdr:rowOff>0</xdr:rowOff>
    </xdr:from>
    <xdr:ext cx="184731" cy="264560"/>
    <xdr:sp macro="" textlink="">
      <xdr:nvSpPr>
        <xdr:cNvPr id="964" name="TextBox 963"/>
        <xdr:cNvSpPr txBox="1"/>
      </xdr:nvSpPr>
      <xdr:spPr>
        <a:xfrm>
          <a:off x="5023485" y="6073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14</xdr:row>
      <xdr:rowOff>0</xdr:rowOff>
    </xdr:from>
    <xdr:ext cx="184731" cy="264560"/>
    <xdr:sp macro="" textlink="">
      <xdr:nvSpPr>
        <xdr:cNvPr id="965" name="TextBox 964"/>
        <xdr:cNvSpPr txBox="1"/>
      </xdr:nvSpPr>
      <xdr:spPr>
        <a:xfrm>
          <a:off x="5023485" y="6073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14</xdr:row>
      <xdr:rowOff>0</xdr:rowOff>
    </xdr:from>
    <xdr:ext cx="184731" cy="264560"/>
    <xdr:sp macro="" textlink="">
      <xdr:nvSpPr>
        <xdr:cNvPr id="966" name="TextBox 965"/>
        <xdr:cNvSpPr txBox="1"/>
      </xdr:nvSpPr>
      <xdr:spPr>
        <a:xfrm>
          <a:off x="5023485" y="6073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14</xdr:row>
      <xdr:rowOff>0</xdr:rowOff>
    </xdr:from>
    <xdr:ext cx="184731" cy="264560"/>
    <xdr:sp macro="" textlink="">
      <xdr:nvSpPr>
        <xdr:cNvPr id="967" name="TextBox 966"/>
        <xdr:cNvSpPr txBox="1"/>
      </xdr:nvSpPr>
      <xdr:spPr>
        <a:xfrm>
          <a:off x="5023485" y="6073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14</xdr:row>
      <xdr:rowOff>0</xdr:rowOff>
    </xdr:from>
    <xdr:ext cx="184731" cy="264560"/>
    <xdr:sp macro="" textlink="">
      <xdr:nvSpPr>
        <xdr:cNvPr id="968" name="TextBox 967"/>
        <xdr:cNvSpPr txBox="1"/>
      </xdr:nvSpPr>
      <xdr:spPr>
        <a:xfrm>
          <a:off x="5023485" y="6073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14</xdr:row>
      <xdr:rowOff>0</xdr:rowOff>
    </xdr:from>
    <xdr:ext cx="184731" cy="264560"/>
    <xdr:sp macro="" textlink="">
      <xdr:nvSpPr>
        <xdr:cNvPr id="969" name="TextBox 968"/>
        <xdr:cNvSpPr txBox="1"/>
      </xdr:nvSpPr>
      <xdr:spPr>
        <a:xfrm>
          <a:off x="5023485" y="6073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14</xdr:row>
      <xdr:rowOff>0</xdr:rowOff>
    </xdr:from>
    <xdr:ext cx="184731" cy="264560"/>
    <xdr:sp macro="" textlink="">
      <xdr:nvSpPr>
        <xdr:cNvPr id="970" name="TextBox 969"/>
        <xdr:cNvSpPr txBox="1"/>
      </xdr:nvSpPr>
      <xdr:spPr>
        <a:xfrm>
          <a:off x="5023485" y="6073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14</xdr:row>
      <xdr:rowOff>0</xdr:rowOff>
    </xdr:from>
    <xdr:ext cx="184731" cy="264560"/>
    <xdr:sp macro="" textlink="">
      <xdr:nvSpPr>
        <xdr:cNvPr id="971" name="TextBox 970"/>
        <xdr:cNvSpPr txBox="1"/>
      </xdr:nvSpPr>
      <xdr:spPr>
        <a:xfrm>
          <a:off x="5023485" y="6073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14</xdr:row>
      <xdr:rowOff>0</xdr:rowOff>
    </xdr:from>
    <xdr:ext cx="184731" cy="264560"/>
    <xdr:sp macro="" textlink="">
      <xdr:nvSpPr>
        <xdr:cNvPr id="972" name="TextBox 971"/>
        <xdr:cNvSpPr txBox="1"/>
      </xdr:nvSpPr>
      <xdr:spPr>
        <a:xfrm>
          <a:off x="5023485" y="6073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14</xdr:row>
      <xdr:rowOff>0</xdr:rowOff>
    </xdr:from>
    <xdr:ext cx="184731" cy="264560"/>
    <xdr:sp macro="" textlink="">
      <xdr:nvSpPr>
        <xdr:cNvPr id="973" name="TextBox 972"/>
        <xdr:cNvSpPr txBox="1"/>
      </xdr:nvSpPr>
      <xdr:spPr>
        <a:xfrm>
          <a:off x="5023485" y="6073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14</xdr:row>
      <xdr:rowOff>0</xdr:rowOff>
    </xdr:from>
    <xdr:ext cx="184731" cy="264560"/>
    <xdr:sp macro="" textlink="">
      <xdr:nvSpPr>
        <xdr:cNvPr id="974" name="TextBox 973"/>
        <xdr:cNvSpPr txBox="1"/>
      </xdr:nvSpPr>
      <xdr:spPr>
        <a:xfrm>
          <a:off x="5023485" y="6073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14</xdr:row>
      <xdr:rowOff>0</xdr:rowOff>
    </xdr:from>
    <xdr:ext cx="184731" cy="264560"/>
    <xdr:sp macro="" textlink="">
      <xdr:nvSpPr>
        <xdr:cNvPr id="975" name="TextBox 974"/>
        <xdr:cNvSpPr txBox="1"/>
      </xdr:nvSpPr>
      <xdr:spPr>
        <a:xfrm>
          <a:off x="5023485" y="6073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299085</xdr:colOff>
      <xdr:row>14</xdr:row>
      <xdr:rowOff>0</xdr:rowOff>
    </xdr:from>
    <xdr:ext cx="184731" cy="264560"/>
    <xdr:sp macro="" textlink="">
      <xdr:nvSpPr>
        <xdr:cNvPr id="976" name="TextBox 975"/>
        <xdr:cNvSpPr txBox="1"/>
      </xdr:nvSpPr>
      <xdr:spPr>
        <a:xfrm>
          <a:off x="5023485" y="6073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14</xdr:row>
      <xdr:rowOff>0</xdr:rowOff>
    </xdr:from>
    <xdr:ext cx="184731" cy="264560"/>
    <xdr:sp macro="" textlink="">
      <xdr:nvSpPr>
        <xdr:cNvPr id="977" name="TextBox 976"/>
        <xdr:cNvSpPr txBox="1"/>
      </xdr:nvSpPr>
      <xdr:spPr>
        <a:xfrm>
          <a:off x="5015865" y="6073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14</xdr:row>
      <xdr:rowOff>0</xdr:rowOff>
    </xdr:from>
    <xdr:ext cx="184731" cy="264560"/>
    <xdr:sp macro="" textlink="">
      <xdr:nvSpPr>
        <xdr:cNvPr id="978" name="TextBox 977"/>
        <xdr:cNvSpPr txBox="1"/>
      </xdr:nvSpPr>
      <xdr:spPr>
        <a:xfrm>
          <a:off x="5015865" y="6073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14</xdr:row>
      <xdr:rowOff>0</xdr:rowOff>
    </xdr:from>
    <xdr:ext cx="184731" cy="264560"/>
    <xdr:sp macro="" textlink="">
      <xdr:nvSpPr>
        <xdr:cNvPr id="979" name="TextBox 978"/>
        <xdr:cNvSpPr txBox="1"/>
      </xdr:nvSpPr>
      <xdr:spPr>
        <a:xfrm>
          <a:off x="5015865" y="6073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14</xdr:row>
      <xdr:rowOff>0</xdr:rowOff>
    </xdr:from>
    <xdr:ext cx="184731" cy="264560"/>
    <xdr:sp macro="" textlink="">
      <xdr:nvSpPr>
        <xdr:cNvPr id="980" name="TextBox 979"/>
        <xdr:cNvSpPr txBox="1"/>
      </xdr:nvSpPr>
      <xdr:spPr>
        <a:xfrm>
          <a:off x="5015865" y="6073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14</xdr:row>
      <xdr:rowOff>0</xdr:rowOff>
    </xdr:from>
    <xdr:ext cx="184731" cy="264560"/>
    <xdr:sp macro="" textlink="">
      <xdr:nvSpPr>
        <xdr:cNvPr id="981" name="TextBox 980"/>
        <xdr:cNvSpPr txBox="1"/>
      </xdr:nvSpPr>
      <xdr:spPr>
        <a:xfrm>
          <a:off x="5015865" y="6073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14</xdr:row>
      <xdr:rowOff>0</xdr:rowOff>
    </xdr:from>
    <xdr:ext cx="184731" cy="264560"/>
    <xdr:sp macro="" textlink="">
      <xdr:nvSpPr>
        <xdr:cNvPr id="982" name="TextBox 981"/>
        <xdr:cNvSpPr txBox="1"/>
      </xdr:nvSpPr>
      <xdr:spPr>
        <a:xfrm>
          <a:off x="5015865" y="6073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14</xdr:row>
      <xdr:rowOff>0</xdr:rowOff>
    </xdr:from>
    <xdr:ext cx="184731" cy="264560"/>
    <xdr:sp macro="" textlink="">
      <xdr:nvSpPr>
        <xdr:cNvPr id="983" name="TextBox 982"/>
        <xdr:cNvSpPr txBox="1"/>
      </xdr:nvSpPr>
      <xdr:spPr>
        <a:xfrm>
          <a:off x="5015865" y="6073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14</xdr:row>
      <xdr:rowOff>0</xdr:rowOff>
    </xdr:from>
    <xdr:ext cx="184731" cy="264560"/>
    <xdr:sp macro="" textlink="">
      <xdr:nvSpPr>
        <xdr:cNvPr id="984" name="TextBox 983"/>
        <xdr:cNvSpPr txBox="1"/>
      </xdr:nvSpPr>
      <xdr:spPr>
        <a:xfrm>
          <a:off x="5015865" y="6073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14</xdr:row>
      <xdr:rowOff>0</xdr:rowOff>
    </xdr:from>
    <xdr:ext cx="184731" cy="264560"/>
    <xdr:sp macro="" textlink="">
      <xdr:nvSpPr>
        <xdr:cNvPr id="985" name="TextBox 984"/>
        <xdr:cNvSpPr txBox="1"/>
      </xdr:nvSpPr>
      <xdr:spPr>
        <a:xfrm>
          <a:off x="5015865" y="6073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14</xdr:row>
      <xdr:rowOff>0</xdr:rowOff>
    </xdr:from>
    <xdr:ext cx="184731" cy="264560"/>
    <xdr:sp macro="" textlink="">
      <xdr:nvSpPr>
        <xdr:cNvPr id="986" name="TextBox 985"/>
        <xdr:cNvSpPr txBox="1"/>
      </xdr:nvSpPr>
      <xdr:spPr>
        <a:xfrm>
          <a:off x="5015865" y="6073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14</xdr:row>
      <xdr:rowOff>0</xdr:rowOff>
    </xdr:from>
    <xdr:ext cx="184731" cy="264560"/>
    <xdr:sp macro="" textlink="">
      <xdr:nvSpPr>
        <xdr:cNvPr id="987" name="TextBox 986"/>
        <xdr:cNvSpPr txBox="1"/>
      </xdr:nvSpPr>
      <xdr:spPr>
        <a:xfrm>
          <a:off x="5015865" y="6073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14</xdr:row>
      <xdr:rowOff>0</xdr:rowOff>
    </xdr:from>
    <xdr:ext cx="184731" cy="264560"/>
    <xdr:sp macro="" textlink="">
      <xdr:nvSpPr>
        <xdr:cNvPr id="988" name="TextBox 987"/>
        <xdr:cNvSpPr txBox="1"/>
      </xdr:nvSpPr>
      <xdr:spPr>
        <a:xfrm>
          <a:off x="5015865" y="6073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14</xdr:row>
      <xdr:rowOff>0</xdr:rowOff>
    </xdr:from>
    <xdr:ext cx="184731" cy="264560"/>
    <xdr:sp macro="" textlink="">
      <xdr:nvSpPr>
        <xdr:cNvPr id="989" name="TextBox 988"/>
        <xdr:cNvSpPr txBox="1"/>
      </xdr:nvSpPr>
      <xdr:spPr>
        <a:xfrm>
          <a:off x="5015865" y="6073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14</xdr:row>
      <xdr:rowOff>0</xdr:rowOff>
    </xdr:from>
    <xdr:ext cx="184731" cy="264560"/>
    <xdr:sp macro="" textlink="">
      <xdr:nvSpPr>
        <xdr:cNvPr id="990" name="TextBox 989"/>
        <xdr:cNvSpPr txBox="1"/>
      </xdr:nvSpPr>
      <xdr:spPr>
        <a:xfrm>
          <a:off x="5015865" y="6073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14</xdr:row>
      <xdr:rowOff>0</xdr:rowOff>
    </xdr:from>
    <xdr:ext cx="184731" cy="264560"/>
    <xdr:sp macro="" textlink="">
      <xdr:nvSpPr>
        <xdr:cNvPr id="991" name="TextBox 990"/>
        <xdr:cNvSpPr txBox="1"/>
      </xdr:nvSpPr>
      <xdr:spPr>
        <a:xfrm>
          <a:off x="5015865" y="6073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14</xdr:row>
      <xdr:rowOff>0</xdr:rowOff>
    </xdr:from>
    <xdr:ext cx="184731" cy="264560"/>
    <xdr:sp macro="" textlink="">
      <xdr:nvSpPr>
        <xdr:cNvPr id="992" name="TextBox 991"/>
        <xdr:cNvSpPr txBox="1"/>
      </xdr:nvSpPr>
      <xdr:spPr>
        <a:xfrm>
          <a:off x="5015865" y="6073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14</xdr:row>
      <xdr:rowOff>0</xdr:rowOff>
    </xdr:from>
    <xdr:ext cx="184731" cy="264560"/>
    <xdr:sp macro="" textlink="">
      <xdr:nvSpPr>
        <xdr:cNvPr id="993" name="TextBox 992"/>
        <xdr:cNvSpPr txBox="1"/>
      </xdr:nvSpPr>
      <xdr:spPr>
        <a:xfrm>
          <a:off x="5015865" y="6073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14</xdr:row>
      <xdr:rowOff>0</xdr:rowOff>
    </xdr:from>
    <xdr:ext cx="184731" cy="264560"/>
    <xdr:sp macro="" textlink="">
      <xdr:nvSpPr>
        <xdr:cNvPr id="994" name="TextBox 993"/>
        <xdr:cNvSpPr txBox="1"/>
      </xdr:nvSpPr>
      <xdr:spPr>
        <a:xfrm>
          <a:off x="5015865" y="6073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14</xdr:row>
      <xdr:rowOff>0</xdr:rowOff>
    </xdr:from>
    <xdr:ext cx="184731" cy="264560"/>
    <xdr:sp macro="" textlink="">
      <xdr:nvSpPr>
        <xdr:cNvPr id="995" name="TextBox 994"/>
        <xdr:cNvSpPr txBox="1"/>
      </xdr:nvSpPr>
      <xdr:spPr>
        <a:xfrm>
          <a:off x="5015865" y="6073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14</xdr:row>
      <xdr:rowOff>0</xdr:rowOff>
    </xdr:from>
    <xdr:ext cx="184731" cy="264560"/>
    <xdr:sp macro="" textlink="">
      <xdr:nvSpPr>
        <xdr:cNvPr id="996" name="TextBox 995"/>
        <xdr:cNvSpPr txBox="1"/>
      </xdr:nvSpPr>
      <xdr:spPr>
        <a:xfrm>
          <a:off x="5015865" y="6073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14</xdr:row>
      <xdr:rowOff>0</xdr:rowOff>
    </xdr:from>
    <xdr:ext cx="184731" cy="264560"/>
    <xdr:sp macro="" textlink="">
      <xdr:nvSpPr>
        <xdr:cNvPr id="997" name="TextBox 996"/>
        <xdr:cNvSpPr txBox="1"/>
      </xdr:nvSpPr>
      <xdr:spPr>
        <a:xfrm>
          <a:off x="5015865" y="6073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14</xdr:row>
      <xdr:rowOff>0</xdr:rowOff>
    </xdr:from>
    <xdr:ext cx="184731" cy="264560"/>
    <xdr:sp macro="" textlink="">
      <xdr:nvSpPr>
        <xdr:cNvPr id="998" name="TextBox 997"/>
        <xdr:cNvSpPr txBox="1"/>
      </xdr:nvSpPr>
      <xdr:spPr>
        <a:xfrm>
          <a:off x="5015865" y="6073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14</xdr:row>
      <xdr:rowOff>0</xdr:rowOff>
    </xdr:from>
    <xdr:ext cx="184731" cy="264560"/>
    <xdr:sp macro="" textlink="">
      <xdr:nvSpPr>
        <xdr:cNvPr id="999" name="TextBox 998"/>
        <xdr:cNvSpPr txBox="1"/>
      </xdr:nvSpPr>
      <xdr:spPr>
        <a:xfrm>
          <a:off x="5015865" y="6073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14</xdr:row>
      <xdr:rowOff>0</xdr:rowOff>
    </xdr:from>
    <xdr:ext cx="184731" cy="264560"/>
    <xdr:sp macro="" textlink="">
      <xdr:nvSpPr>
        <xdr:cNvPr id="1000" name="TextBox 999"/>
        <xdr:cNvSpPr txBox="1"/>
      </xdr:nvSpPr>
      <xdr:spPr>
        <a:xfrm>
          <a:off x="5015865" y="6073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291465</xdr:colOff>
      <xdr:row>14</xdr:row>
      <xdr:rowOff>0</xdr:rowOff>
    </xdr:from>
    <xdr:ext cx="184731" cy="264560"/>
    <xdr:sp macro="" textlink="">
      <xdr:nvSpPr>
        <xdr:cNvPr id="1001" name="TextBox 1000"/>
        <xdr:cNvSpPr txBox="1"/>
      </xdr:nvSpPr>
      <xdr:spPr>
        <a:xfrm>
          <a:off x="5015865" y="6073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175"/>
  <sheetViews>
    <sheetView view="pageBreakPreview" zoomScale="60" zoomScaleNormal="100" workbookViewId="0">
      <selection activeCell="C152" sqref="C152"/>
    </sheetView>
  </sheetViews>
  <sheetFormatPr defaultColWidth="11.44140625" defaultRowHeight="15"/>
  <cols>
    <col min="1" max="1" width="6.44140625" style="356" customWidth="1"/>
    <col min="2" max="2" width="11.88671875" style="356" customWidth="1"/>
    <col min="3" max="3" width="52.109375" style="356" customWidth="1"/>
    <col min="4" max="4" width="7.44140625" style="356" customWidth="1"/>
    <col min="5" max="5" width="10" style="324" customWidth="1"/>
    <col min="6" max="6" width="10" style="325" customWidth="1"/>
    <col min="7" max="13" width="10" style="129" customWidth="1"/>
    <col min="14" max="14" width="18.5546875" style="149" customWidth="1"/>
    <col min="15" max="15" width="15.5546875" style="6" customWidth="1"/>
    <col min="16" max="256" width="11.44140625" style="6"/>
    <col min="257" max="257" width="3.6640625" style="6" customWidth="1"/>
    <col min="258" max="258" width="7.5546875" style="6" customWidth="1"/>
    <col min="259" max="259" width="41.44140625" style="6" customWidth="1"/>
    <col min="260" max="260" width="7.44140625" style="6" customWidth="1"/>
    <col min="261" max="261" width="10.5546875" style="6" bestFit="1" customWidth="1"/>
    <col min="262" max="262" width="14.33203125" style="6" bestFit="1" customWidth="1"/>
    <col min="263" max="263" width="11.88671875" style="6" bestFit="1" customWidth="1"/>
    <col min="264" max="264" width="17.88671875" style="6" customWidth="1"/>
    <col min="265" max="265" width="9.88671875" style="6" bestFit="1" customWidth="1"/>
    <col min="266" max="266" width="15.88671875" style="6" bestFit="1" customWidth="1"/>
    <col min="267" max="267" width="10" style="6" bestFit="1" customWidth="1"/>
    <col min="268" max="268" width="15.6640625" style="6" bestFit="1" customWidth="1"/>
    <col min="269" max="269" width="16.109375" style="6" bestFit="1" customWidth="1"/>
    <col min="270" max="270" width="18.5546875" style="6" customWidth="1"/>
    <col min="271" max="271" width="15.5546875" style="6" customWidth="1"/>
    <col min="272" max="512" width="11.44140625" style="6"/>
    <col min="513" max="513" width="3.6640625" style="6" customWidth="1"/>
    <col min="514" max="514" width="7.5546875" style="6" customWidth="1"/>
    <col min="515" max="515" width="41.44140625" style="6" customWidth="1"/>
    <col min="516" max="516" width="7.44140625" style="6" customWidth="1"/>
    <col min="517" max="517" width="10.5546875" style="6" bestFit="1" customWidth="1"/>
    <col min="518" max="518" width="14.33203125" style="6" bestFit="1" customWidth="1"/>
    <col min="519" max="519" width="11.88671875" style="6" bestFit="1" customWidth="1"/>
    <col min="520" max="520" width="17.88671875" style="6" customWidth="1"/>
    <col min="521" max="521" width="9.88671875" style="6" bestFit="1" customWidth="1"/>
    <col min="522" max="522" width="15.88671875" style="6" bestFit="1" customWidth="1"/>
    <col min="523" max="523" width="10" style="6" bestFit="1" customWidth="1"/>
    <col min="524" max="524" width="15.6640625" style="6" bestFit="1" customWidth="1"/>
    <col min="525" max="525" width="16.109375" style="6" bestFit="1" customWidth="1"/>
    <col min="526" max="526" width="18.5546875" style="6" customWidth="1"/>
    <col min="527" max="527" width="15.5546875" style="6" customWidth="1"/>
    <col min="528" max="768" width="11.44140625" style="6"/>
    <col min="769" max="769" width="3.6640625" style="6" customWidth="1"/>
    <col min="770" max="770" width="7.5546875" style="6" customWidth="1"/>
    <col min="771" max="771" width="41.44140625" style="6" customWidth="1"/>
    <col min="772" max="772" width="7.44140625" style="6" customWidth="1"/>
    <col min="773" max="773" width="10.5546875" style="6" bestFit="1" customWidth="1"/>
    <col min="774" max="774" width="14.33203125" style="6" bestFit="1" customWidth="1"/>
    <col min="775" max="775" width="11.88671875" style="6" bestFit="1" customWidth="1"/>
    <col min="776" max="776" width="17.88671875" style="6" customWidth="1"/>
    <col min="777" max="777" width="9.88671875" style="6" bestFit="1" customWidth="1"/>
    <col min="778" max="778" width="15.88671875" style="6" bestFit="1" customWidth="1"/>
    <col min="779" max="779" width="10" style="6" bestFit="1" customWidth="1"/>
    <col min="780" max="780" width="15.6640625" style="6" bestFit="1" customWidth="1"/>
    <col min="781" max="781" width="16.109375" style="6" bestFit="1" customWidth="1"/>
    <col min="782" max="782" width="18.5546875" style="6" customWidth="1"/>
    <col min="783" max="783" width="15.5546875" style="6" customWidth="1"/>
    <col min="784" max="1024" width="11.44140625" style="6"/>
    <col min="1025" max="1025" width="3.6640625" style="6" customWidth="1"/>
    <col min="1026" max="1026" width="7.5546875" style="6" customWidth="1"/>
    <col min="1027" max="1027" width="41.44140625" style="6" customWidth="1"/>
    <col min="1028" max="1028" width="7.44140625" style="6" customWidth="1"/>
    <col min="1029" max="1029" width="10.5546875" style="6" bestFit="1" customWidth="1"/>
    <col min="1030" max="1030" width="14.33203125" style="6" bestFit="1" customWidth="1"/>
    <col min="1031" max="1031" width="11.88671875" style="6" bestFit="1" customWidth="1"/>
    <col min="1032" max="1032" width="17.88671875" style="6" customWidth="1"/>
    <col min="1033" max="1033" width="9.88671875" style="6" bestFit="1" customWidth="1"/>
    <col min="1034" max="1034" width="15.88671875" style="6" bestFit="1" customWidth="1"/>
    <col min="1035" max="1035" width="10" style="6" bestFit="1" customWidth="1"/>
    <col min="1036" max="1036" width="15.6640625" style="6" bestFit="1" customWidth="1"/>
    <col min="1037" max="1037" width="16.109375" style="6" bestFit="1" customWidth="1"/>
    <col min="1038" max="1038" width="18.5546875" style="6" customWidth="1"/>
    <col min="1039" max="1039" width="15.5546875" style="6" customWidth="1"/>
    <col min="1040" max="1280" width="11.44140625" style="6"/>
    <col min="1281" max="1281" width="3.6640625" style="6" customWidth="1"/>
    <col min="1282" max="1282" width="7.5546875" style="6" customWidth="1"/>
    <col min="1283" max="1283" width="41.44140625" style="6" customWidth="1"/>
    <col min="1284" max="1284" width="7.44140625" style="6" customWidth="1"/>
    <col min="1285" max="1285" width="10.5546875" style="6" bestFit="1" customWidth="1"/>
    <col min="1286" max="1286" width="14.33203125" style="6" bestFit="1" customWidth="1"/>
    <col min="1287" max="1287" width="11.88671875" style="6" bestFit="1" customWidth="1"/>
    <col min="1288" max="1288" width="17.88671875" style="6" customWidth="1"/>
    <col min="1289" max="1289" width="9.88671875" style="6" bestFit="1" customWidth="1"/>
    <col min="1290" max="1290" width="15.88671875" style="6" bestFit="1" customWidth="1"/>
    <col min="1291" max="1291" width="10" style="6" bestFit="1" customWidth="1"/>
    <col min="1292" max="1292" width="15.6640625" style="6" bestFit="1" customWidth="1"/>
    <col min="1293" max="1293" width="16.109375" style="6" bestFit="1" customWidth="1"/>
    <col min="1294" max="1294" width="18.5546875" style="6" customWidth="1"/>
    <col min="1295" max="1295" width="15.5546875" style="6" customWidth="1"/>
    <col min="1296" max="1536" width="11.44140625" style="6"/>
    <col min="1537" max="1537" width="3.6640625" style="6" customWidth="1"/>
    <col min="1538" max="1538" width="7.5546875" style="6" customWidth="1"/>
    <col min="1539" max="1539" width="41.44140625" style="6" customWidth="1"/>
    <col min="1540" max="1540" width="7.44140625" style="6" customWidth="1"/>
    <col min="1541" max="1541" width="10.5546875" style="6" bestFit="1" customWidth="1"/>
    <col min="1542" max="1542" width="14.33203125" style="6" bestFit="1" customWidth="1"/>
    <col min="1543" max="1543" width="11.88671875" style="6" bestFit="1" customWidth="1"/>
    <col min="1544" max="1544" width="17.88671875" style="6" customWidth="1"/>
    <col min="1545" max="1545" width="9.88671875" style="6" bestFit="1" customWidth="1"/>
    <col min="1546" max="1546" width="15.88671875" style="6" bestFit="1" customWidth="1"/>
    <col min="1547" max="1547" width="10" style="6" bestFit="1" customWidth="1"/>
    <col min="1548" max="1548" width="15.6640625" style="6" bestFit="1" customWidth="1"/>
    <col min="1549" max="1549" width="16.109375" style="6" bestFit="1" customWidth="1"/>
    <col min="1550" max="1550" width="18.5546875" style="6" customWidth="1"/>
    <col min="1551" max="1551" width="15.5546875" style="6" customWidth="1"/>
    <col min="1552" max="1792" width="11.44140625" style="6"/>
    <col min="1793" max="1793" width="3.6640625" style="6" customWidth="1"/>
    <col min="1794" max="1794" width="7.5546875" style="6" customWidth="1"/>
    <col min="1795" max="1795" width="41.44140625" style="6" customWidth="1"/>
    <col min="1796" max="1796" width="7.44140625" style="6" customWidth="1"/>
    <col min="1797" max="1797" width="10.5546875" style="6" bestFit="1" customWidth="1"/>
    <col min="1798" max="1798" width="14.33203125" style="6" bestFit="1" customWidth="1"/>
    <col min="1799" max="1799" width="11.88671875" style="6" bestFit="1" customWidth="1"/>
    <col min="1800" max="1800" width="17.88671875" style="6" customWidth="1"/>
    <col min="1801" max="1801" width="9.88671875" style="6" bestFit="1" customWidth="1"/>
    <col min="1802" max="1802" width="15.88671875" style="6" bestFit="1" customWidth="1"/>
    <col min="1803" max="1803" width="10" style="6" bestFit="1" customWidth="1"/>
    <col min="1804" max="1804" width="15.6640625" style="6" bestFit="1" customWidth="1"/>
    <col min="1805" max="1805" width="16.109375" style="6" bestFit="1" customWidth="1"/>
    <col min="1806" max="1806" width="18.5546875" style="6" customWidth="1"/>
    <col min="1807" max="1807" width="15.5546875" style="6" customWidth="1"/>
    <col min="1808" max="2048" width="11.44140625" style="6"/>
    <col min="2049" max="2049" width="3.6640625" style="6" customWidth="1"/>
    <col min="2050" max="2050" width="7.5546875" style="6" customWidth="1"/>
    <col min="2051" max="2051" width="41.44140625" style="6" customWidth="1"/>
    <col min="2052" max="2052" width="7.44140625" style="6" customWidth="1"/>
    <col min="2053" max="2053" width="10.5546875" style="6" bestFit="1" customWidth="1"/>
    <col min="2054" max="2054" width="14.33203125" style="6" bestFit="1" customWidth="1"/>
    <col min="2055" max="2055" width="11.88671875" style="6" bestFit="1" customWidth="1"/>
    <col min="2056" max="2056" width="17.88671875" style="6" customWidth="1"/>
    <col min="2057" max="2057" width="9.88671875" style="6" bestFit="1" customWidth="1"/>
    <col min="2058" max="2058" width="15.88671875" style="6" bestFit="1" customWidth="1"/>
    <col min="2059" max="2059" width="10" style="6" bestFit="1" customWidth="1"/>
    <col min="2060" max="2060" width="15.6640625" style="6" bestFit="1" customWidth="1"/>
    <col min="2061" max="2061" width="16.109375" style="6" bestFit="1" customWidth="1"/>
    <col min="2062" max="2062" width="18.5546875" style="6" customWidth="1"/>
    <col min="2063" max="2063" width="15.5546875" style="6" customWidth="1"/>
    <col min="2064" max="2304" width="11.44140625" style="6"/>
    <col min="2305" max="2305" width="3.6640625" style="6" customWidth="1"/>
    <col min="2306" max="2306" width="7.5546875" style="6" customWidth="1"/>
    <col min="2307" max="2307" width="41.44140625" style="6" customWidth="1"/>
    <col min="2308" max="2308" width="7.44140625" style="6" customWidth="1"/>
    <col min="2309" max="2309" width="10.5546875" style="6" bestFit="1" customWidth="1"/>
    <col min="2310" max="2310" width="14.33203125" style="6" bestFit="1" customWidth="1"/>
    <col min="2311" max="2311" width="11.88671875" style="6" bestFit="1" customWidth="1"/>
    <col min="2312" max="2312" width="17.88671875" style="6" customWidth="1"/>
    <col min="2313" max="2313" width="9.88671875" style="6" bestFit="1" customWidth="1"/>
    <col min="2314" max="2314" width="15.88671875" style="6" bestFit="1" customWidth="1"/>
    <col min="2315" max="2315" width="10" style="6" bestFit="1" customWidth="1"/>
    <col min="2316" max="2316" width="15.6640625" style="6" bestFit="1" customWidth="1"/>
    <col min="2317" max="2317" width="16.109375" style="6" bestFit="1" customWidth="1"/>
    <col min="2318" max="2318" width="18.5546875" style="6" customWidth="1"/>
    <col min="2319" max="2319" width="15.5546875" style="6" customWidth="1"/>
    <col min="2320" max="2560" width="11.44140625" style="6"/>
    <col min="2561" max="2561" width="3.6640625" style="6" customWidth="1"/>
    <col min="2562" max="2562" width="7.5546875" style="6" customWidth="1"/>
    <col min="2563" max="2563" width="41.44140625" style="6" customWidth="1"/>
    <col min="2564" max="2564" width="7.44140625" style="6" customWidth="1"/>
    <col min="2565" max="2565" width="10.5546875" style="6" bestFit="1" customWidth="1"/>
    <col min="2566" max="2566" width="14.33203125" style="6" bestFit="1" customWidth="1"/>
    <col min="2567" max="2567" width="11.88671875" style="6" bestFit="1" customWidth="1"/>
    <col min="2568" max="2568" width="17.88671875" style="6" customWidth="1"/>
    <col min="2569" max="2569" width="9.88671875" style="6" bestFit="1" customWidth="1"/>
    <col min="2570" max="2570" width="15.88671875" style="6" bestFit="1" customWidth="1"/>
    <col min="2571" max="2571" width="10" style="6" bestFit="1" customWidth="1"/>
    <col min="2572" max="2572" width="15.6640625" style="6" bestFit="1" customWidth="1"/>
    <col min="2573" max="2573" width="16.109375" style="6" bestFit="1" customWidth="1"/>
    <col min="2574" max="2574" width="18.5546875" style="6" customWidth="1"/>
    <col min="2575" max="2575" width="15.5546875" style="6" customWidth="1"/>
    <col min="2576" max="2816" width="11.44140625" style="6"/>
    <col min="2817" max="2817" width="3.6640625" style="6" customWidth="1"/>
    <col min="2818" max="2818" width="7.5546875" style="6" customWidth="1"/>
    <col min="2819" max="2819" width="41.44140625" style="6" customWidth="1"/>
    <col min="2820" max="2820" width="7.44140625" style="6" customWidth="1"/>
    <col min="2821" max="2821" width="10.5546875" style="6" bestFit="1" customWidth="1"/>
    <col min="2822" max="2822" width="14.33203125" style="6" bestFit="1" customWidth="1"/>
    <col min="2823" max="2823" width="11.88671875" style="6" bestFit="1" customWidth="1"/>
    <col min="2824" max="2824" width="17.88671875" style="6" customWidth="1"/>
    <col min="2825" max="2825" width="9.88671875" style="6" bestFit="1" customWidth="1"/>
    <col min="2826" max="2826" width="15.88671875" style="6" bestFit="1" customWidth="1"/>
    <col min="2827" max="2827" width="10" style="6" bestFit="1" customWidth="1"/>
    <col min="2828" max="2828" width="15.6640625" style="6" bestFit="1" customWidth="1"/>
    <col min="2829" max="2829" width="16.109375" style="6" bestFit="1" customWidth="1"/>
    <col min="2830" max="2830" width="18.5546875" style="6" customWidth="1"/>
    <col min="2831" max="2831" width="15.5546875" style="6" customWidth="1"/>
    <col min="2832" max="3072" width="11.44140625" style="6"/>
    <col min="3073" max="3073" width="3.6640625" style="6" customWidth="1"/>
    <col min="3074" max="3074" width="7.5546875" style="6" customWidth="1"/>
    <col min="3075" max="3075" width="41.44140625" style="6" customWidth="1"/>
    <col min="3076" max="3076" width="7.44140625" style="6" customWidth="1"/>
    <col min="3077" max="3077" width="10.5546875" style="6" bestFit="1" customWidth="1"/>
    <col min="3078" max="3078" width="14.33203125" style="6" bestFit="1" customWidth="1"/>
    <col min="3079" max="3079" width="11.88671875" style="6" bestFit="1" customWidth="1"/>
    <col min="3080" max="3080" width="17.88671875" style="6" customWidth="1"/>
    <col min="3081" max="3081" width="9.88671875" style="6" bestFit="1" customWidth="1"/>
    <col min="3082" max="3082" width="15.88671875" style="6" bestFit="1" customWidth="1"/>
    <col min="3083" max="3083" width="10" style="6" bestFit="1" customWidth="1"/>
    <col min="3084" max="3084" width="15.6640625" style="6" bestFit="1" customWidth="1"/>
    <col min="3085" max="3085" width="16.109375" style="6" bestFit="1" customWidth="1"/>
    <col min="3086" max="3086" width="18.5546875" style="6" customWidth="1"/>
    <col min="3087" max="3087" width="15.5546875" style="6" customWidth="1"/>
    <col min="3088" max="3328" width="11.44140625" style="6"/>
    <col min="3329" max="3329" width="3.6640625" style="6" customWidth="1"/>
    <col min="3330" max="3330" width="7.5546875" style="6" customWidth="1"/>
    <col min="3331" max="3331" width="41.44140625" style="6" customWidth="1"/>
    <col min="3332" max="3332" width="7.44140625" style="6" customWidth="1"/>
    <col min="3333" max="3333" width="10.5546875" style="6" bestFit="1" customWidth="1"/>
    <col min="3334" max="3334" width="14.33203125" style="6" bestFit="1" customWidth="1"/>
    <col min="3335" max="3335" width="11.88671875" style="6" bestFit="1" customWidth="1"/>
    <col min="3336" max="3336" width="17.88671875" style="6" customWidth="1"/>
    <col min="3337" max="3337" width="9.88671875" style="6" bestFit="1" customWidth="1"/>
    <col min="3338" max="3338" width="15.88671875" style="6" bestFit="1" customWidth="1"/>
    <col min="3339" max="3339" width="10" style="6" bestFit="1" customWidth="1"/>
    <col min="3340" max="3340" width="15.6640625" style="6" bestFit="1" customWidth="1"/>
    <col min="3341" max="3341" width="16.109375" style="6" bestFit="1" customWidth="1"/>
    <col min="3342" max="3342" width="18.5546875" style="6" customWidth="1"/>
    <col min="3343" max="3343" width="15.5546875" style="6" customWidth="1"/>
    <col min="3344" max="3584" width="11.44140625" style="6"/>
    <col min="3585" max="3585" width="3.6640625" style="6" customWidth="1"/>
    <col min="3586" max="3586" width="7.5546875" style="6" customWidth="1"/>
    <col min="3587" max="3587" width="41.44140625" style="6" customWidth="1"/>
    <col min="3588" max="3588" width="7.44140625" style="6" customWidth="1"/>
    <col min="3589" max="3589" width="10.5546875" style="6" bestFit="1" customWidth="1"/>
    <col min="3590" max="3590" width="14.33203125" style="6" bestFit="1" customWidth="1"/>
    <col min="3591" max="3591" width="11.88671875" style="6" bestFit="1" customWidth="1"/>
    <col min="3592" max="3592" width="17.88671875" style="6" customWidth="1"/>
    <col min="3593" max="3593" width="9.88671875" style="6" bestFit="1" customWidth="1"/>
    <col min="3594" max="3594" width="15.88671875" style="6" bestFit="1" customWidth="1"/>
    <col min="3595" max="3595" width="10" style="6" bestFit="1" customWidth="1"/>
    <col min="3596" max="3596" width="15.6640625" style="6" bestFit="1" customWidth="1"/>
    <col min="3597" max="3597" width="16.109375" style="6" bestFit="1" customWidth="1"/>
    <col min="3598" max="3598" width="18.5546875" style="6" customWidth="1"/>
    <col min="3599" max="3599" width="15.5546875" style="6" customWidth="1"/>
    <col min="3600" max="3840" width="11.44140625" style="6"/>
    <col min="3841" max="3841" width="3.6640625" style="6" customWidth="1"/>
    <col min="3842" max="3842" width="7.5546875" style="6" customWidth="1"/>
    <col min="3843" max="3843" width="41.44140625" style="6" customWidth="1"/>
    <col min="3844" max="3844" width="7.44140625" style="6" customWidth="1"/>
    <col min="3845" max="3845" width="10.5546875" style="6" bestFit="1" customWidth="1"/>
    <col min="3846" max="3846" width="14.33203125" style="6" bestFit="1" customWidth="1"/>
    <col min="3847" max="3847" width="11.88671875" style="6" bestFit="1" customWidth="1"/>
    <col min="3848" max="3848" width="17.88671875" style="6" customWidth="1"/>
    <col min="3849" max="3849" width="9.88671875" style="6" bestFit="1" customWidth="1"/>
    <col min="3850" max="3850" width="15.88671875" style="6" bestFit="1" customWidth="1"/>
    <col min="3851" max="3851" width="10" style="6" bestFit="1" customWidth="1"/>
    <col min="3852" max="3852" width="15.6640625" style="6" bestFit="1" customWidth="1"/>
    <col min="3853" max="3853" width="16.109375" style="6" bestFit="1" customWidth="1"/>
    <col min="3854" max="3854" width="18.5546875" style="6" customWidth="1"/>
    <col min="3855" max="3855" width="15.5546875" style="6" customWidth="1"/>
    <col min="3856" max="4096" width="11.44140625" style="6"/>
    <col min="4097" max="4097" width="3.6640625" style="6" customWidth="1"/>
    <col min="4098" max="4098" width="7.5546875" style="6" customWidth="1"/>
    <col min="4099" max="4099" width="41.44140625" style="6" customWidth="1"/>
    <col min="4100" max="4100" width="7.44140625" style="6" customWidth="1"/>
    <col min="4101" max="4101" width="10.5546875" style="6" bestFit="1" customWidth="1"/>
    <col min="4102" max="4102" width="14.33203125" style="6" bestFit="1" customWidth="1"/>
    <col min="4103" max="4103" width="11.88671875" style="6" bestFit="1" customWidth="1"/>
    <col min="4104" max="4104" width="17.88671875" style="6" customWidth="1"/>
    <col min="4105" max="4105" width="9.88671875" style="6" bestFit="1" customWidth="1"/>
    <col min="4106" max="4106" width="15.88671875" style="6" bestFit="1" customWidth="1"/>
    <col min="4107" max="4107" width="10" style="6" bestFit="1" customWidth="1"/>
    <col min="4108" max="4108" width="15.6640625" style="6" bestFit="1" customWidth="1"/>
    <col min="4109" max="4109" width="16.109375" style="6" bestFit="1" customWidth="1"/>
    <col min="4110" max="4110" width="18.5546875" style="6" customWidth="1"/>
    <col min="4111" max="4111" width="15.5546875" style="6" customWidth="1"/>
    <col min="4112" max="4352" width="11.44140625" style="6"/>
    <col min="4353" max="4353" width="3.6640625" style="6" customWidth="1"/>
    <col min="4354" max="4354" width="7.5546875" style="6" customWidth="1"/>
    <col min="4355" max="4355" width="41.44140625" style="6" customWidth="1"/>
    <col min="4356" max="4356" width="7.44140625" style="6" customWidth="1"/>
    <col min="4357" max="4357" width="10.5546875" style="6" bestFit="1" customWidth="1"/>
    <col min="4358" max="4358" width="14.33203125" style="6" bestFit="1" customWidth="1"/>
    <col min="4359" max="4359" width="11.88671875" style="6" bestFit="1" customWidth="1"/>
    <col min="4360" max="4360" width="17.88671875" style="6" customWidth="1"/>
    <col min="4361" max="4361" width="9.88671875" style="6" bestFit="1" customWidth="1"/>
    <col min="4362" max="4362" width="15.88671875" style="6" bestFit="1" customWidth="1"/>
    <col min="4363" max="4363" width="10" style="6" bestFit="1" customWidth="1"/>
    <col min="4364" max="4364" width="15.6640625" style="6" bestFit="1" customWidth="1"/>
    <col min="4365" max="4365" width="16.109375" style="6" bestFit="1" customWidth="1"/>
    <col min="4366" max="4366" width="18.5546875" style="6" customWidth="1"/>
    <col min="4367" max="4367" width="15.5546875" style="6" customWidth="1"/>
    <col min="4368" max="4608" width="11.44140625" style="6"/>
    <col min="4609" max="4609" width="3.6640625" style="6" customWidth="1"/>
    <col min="4610" max="4610" width="7.5546875" style="6" customWidth="1"/>
    <col min="4611" max="4611" width="41.44140625" style="6" customWidth="1"/>
    <col min="4612" max="4612" width="7.44140625" style="6" customWidth="1"/>
    <col min="4613" max="4613" width="10.5546875" style="6" bestFit="1" customWidth="1"/>
    <col min="4614" max="4614" width="14.33203125" style="6" bestFit="1" customWidth="1"/>
    <col min="4615" max="4615" width="11.88671875" style="6" bestFit="1" customWidth="1"/>
    <col min="4616" max="4616" width="17.88671875" style="6" customWidth="1"/>
    <col min="4617" max="4617" width="9.88671875" style="6" bestFit="1" customWidth="1"/>
    <col min="4618" max="4618" width="15.88671875" style="6" bestFit="1" customWidth="1"/>
    <col min="4619" max="4619" width="10" style="6" bestFit="1" customWidth="1"/>
    <col min="4620" max="4620" width="15.6640625" style="6" bestFit="1" customWidth="1"/>
    <col min="4621" max="4621" width="16.109375" style="6" bestFit="1" customWidth="1"/>
    <col min="4622" max="4622" width="18.5546875" style="6" customWidth="1"/>
    <col min="4623" max="4623" width="15.5546875" style="6" customWidth="1"/>
    <col min="4624" max="4864" width="11.44140625" style="6"/>
    <col min="4865" max="4865" width="3.6640625" style="6" customWidth="1"/>
    <col min="4866" max="4866" width="7.5546875" style="6" customWidth="1"/>
    <col min="4867" max="4867" width="41.44140625" style="6" customWidth="1"/>
    <col min="4868" max="4868" width="7.44140625" style="6" customWidth="1"/>
    <col min="4869" max="4869" width="10.5546875" style="6" bestFit="1" customWidth="1"/>
    <col min="4870" max="4870" width="14.33203125" style="6" bestFit="1" customWidth="1"/>
    <col min="4871" max="4871" width="11.88671875" style="6" bestFit="1" customWidth="1"/>
    <col min="4872" max="4872" width="17.88671875" style="6" customWidth="1"/>
    <col min="4873" max="4873" width="9.88671875" style="6" bestFit="1" customWidth="1"/>
    <col min="4874" max="4874" width="15.88671875" style="6" bestFit="1" customWidth="1"/>
    <col min="4875" max="4875" width="10" style="6" bestFit="1" customWidth="1"/>
    <col min="4876" max="4876" width="15.6640625" style="6" bestFit="1" customWidth="1"/>
    <col min="4877" max="4877" width="16.109375" style="6" bestFit="1" customWidth="1"/>
    <col min="4878" max="4878" width="18.5546875" style="6" customWidth="1"/>
    <col min="4879" max="4879" width="15.5546875" style="6" customWidth="1"/>
    <col min="4880" max="5120" width="11.44140625" style="6"/>
    <col min="5121" max="5121" width="3.6640625" style="6" customWidth="1"/>
    <col min="5122" max="5122" width="7.5546875" style="6" customWidth="1"/>
    <col min="5123" max="5123" width="41.44140625" style="6" customWidth="1"/>
    <col min="5124" max="5124" width="7.44140625" style="6" customWidth="1"/>
    <col min="5125" max="5125" width="10.5546875" style="6" bestFit="1" customWidth="1"/>
    <col min="5126" max="5126" width="14.33203125" style="6" bestFit="1" customWidth="1"/>
    <col min="5127" max="5127" width="11.88671875" style="6" bestFit="1" customWidth="1"/>
    <col min="5128" max="5128" width="17.88671875" style="6" customWidth="1"/>
    <col min="5129" max="5129" width="9.88671875" style="6" bestFit="1" customWidth="1"/>
    <col min="5130" max="5130" width="15.88671875" style="6" bestFit="1" customWidth="1"/>
    <col min="5131" max="5131" width="10" style="6" bestFit="1" customWidth="1"/>
    <col min="5132" max="5132" width="15.6640625" style="6" bestFit="1" customWidth="1"/>
    <col min="5133" max="5133" width="16.109375" style="6" bestFit="1" customWidth="1"/>
    <col min="5134" max="5134" width="18.5546875" style="6" customWidth="1"/>
    <col min="5135" max="5135" width="15.5546875" style="6" customWidth="1"/>
    <col min="5136" max="5376" width="11.44140625" style="6"/>
    <col min="5377" max="5377" width="3.6640625" style="6" customWidth="1"/>
    <col min="5378" max="5378" width="7.5546875" style="6" customWidth="1"/>
    <col min="5379" max="5379" width="41.44140625" style="6" customWidth="1"/>
    <col min="5380" max="5380" width="7.44140625" style="6" customWidth="1"/>
    <col min="5381" max="5381" width="10.5546875" style="6" bestFit="1" customWidth="1"/>
    <col min="5382" max="5382" width="14.33203125" style="6" bestFit="1" customWidth="1"/>
    <col min="5383" max="5383" width="11.88671875" style="6" bestFit="1" customWidth="1"/>
    <col min="5384" max="5384" width="17.88671875" style="6" customWidth="1"/>
    <col min="5385" max="5385" width="9.88671875" style="6" bestFit="1" customWidth="1"/>
    <col min="5386" max="5386" width="15.88671875" style="6" bestFit="1" customWidth="1"/>
    <col min="5387" max="5387" width="10" style="6" bestFit="1" customWidth="1"/>
    <col min="5388" max="5388" width="15.6640625" style="6" bestFit="1" customWidth="1"/>
    <col min="5389" max="5389" width="16.109375" style="6" bestFit="1" customWidth="1"/>
    <col min="5390" max="5390" width="18.5546875" style="6" customWidth="1"/>
    <col min="5391" max="5391" width="15.5546875" style="6" customWidth="1"/>
    <col min="5392" max="5632" width="11.44140625" style="6"/>
    <col min="5633" max="5633" width="3.6640625" style="6" customWidth="1"/>
    <col min="5634" max="5634" width="7.5546875" style="6" customWidth="1"/>
    <col min="5635" max="5635" width="41.44140625" style="6" customWidth="1"/>
    <col min="5636" max="5636" width="7.44140625" style="6" customWidth="1"/>
    <col min="5637" max="5637" width="10.5546875" style="6" bestFit="1" customWidth="1"/>
    <col min="5638" max="5638" width="14.33203125" style="6" bestFit="1" customWidth="1"/>
    <col min="5639" max="5639" width="11.88671875" style="6" bestFit="1" customWidth="1"/>
    <col min="5640" max="5640" width="17.88671875" style="6" customWidth="1"/>
    <col min="5641" max="5641" width="9.88671875" style="6" bestFit="1" customWidth="1"/>
    <col min="5642" max="5642" width="15.88671875" style="6" bestFit="1" customWidth="1"/>
    <col min="5643" max="5643" width="10" style="6" bestFit="1" customWidth="1"/>
    <col min="5644" max="5644" width="15.6640625" style="6" bestFit="1" customWidth="1"/>
    <col min="5645" max="5645" width="16.109375" style="6" bestFit="1" customWidth="1"/>
    <col min="5646" max="5646" width="18.5546875" style="6" customWidth="1"/>
    <col min="5647" max="5647" width="15.5546875" style="6" customWidth="1"/>
    <col min="5648" max="5888" width="11.44140625" style="6"/>
    <col min="5889" max="5889" width="3.6640625" style="6" customWidth="1"/>
    <col min="5890" max="5890" width="7.5546875" style="6" customWidth="1"/>
    <col min="5891" max="5891" width="41.44140625" style="6" customWidth="1"/>
    <col min="5892" max="5892" width="7.44140625" style="6" customWidth="1"/>
    <col min="5893" max="5893" width="10.5546875" style="6" bestFit="1" customWidth="1"/>
    <col min="5894" max="5894" width="14.33203125" style="6" bestFit="1" customWidth="1"/>
    <col min="5895" max="5895" width="11.88671875" style="6" bestFit="1" customWidth="1"/>
    <col min="5896" max="5896" width="17.88671875" style="6" customWidth="1"/>
    <col min="5897" max="5897" width="9.88671875" style="6" bestFit="1" customWidth="1"/>
    <col min="5898" max="5898" width="15.88671875" style="6" bestFit="1" customWidth="1"/>
    <col min="5899" max="5899" width="10" style="6" bestFit="1" customWidth="1"/>
    <col min="5900" max="5900" width="15.6640625" style="6" bestFit="1" customWidth="1"/>
    <col min="5901" max="5901" width="16.109375" style="6" bestFit="1" customWidth="1"/>
    <col min="5902" max="5902" width="18.5546875" style="6" customWidth="1"/>
    <col min="5903" max="5903" width="15.5546875" style="6" customWidth="1"/>
    <col min="5904" max="6144" width="11.44140625" style="6"/>
    <col min="6145" max="6145" width="3.6640625" style="6" customWidth="1"/>
    <col min="6146" max="6146" width="7.5546875" style="6" customWidth="1"/>
    <col min="6147" max="6147" width="41.44140625" style="6" customWidth="1"/>
    <col min="6148" max="6148" width="7.44140625" style="6" customWidth="1"/>
    <col min="6149" max="6149" width="10.5546875" style="6" bestFit="1" customWidth="1"/>
    <col min="6150" max="6150" width="14.33203125" style="6" bestFit="1" customWidth="1"/>
    <col min="6151" max="6151" width="11.88671875" style="6" bestFit="1" customWidth="1"/>
    <col min="6152" max="6152" width="17.88671875" style="6" customWidth="1"/>
    <col min="6153" max="6153" width="9.88671875" style="6" bestFit="1" customWidth="1"/>
    <col min="6154" max="6154" width="15.88671875" style="6" bestFit="1" customWidth="1"/>
    <col min="6155" max="6155" width="10" style="6" bestFit="1" customWidth="1"/>
    <col min="6156" max="6156" width="15.6640625" style="6" bestFit="1" customWidth="1"/>
    <col min="6157" max="6157" width="16.109375" style="6" bestFit="1" customWidth="1"/>
    <col min="6158" max="6158" width="18.5546875" style="6" customWidth="1"/>
    <col min="6159" max="6159" width="15.5546875" style="6" customWidth="1"/>
    <col min="6160" max="6400" width="11.44140625" style="6"/>
    <col min="6401" max="6401" width="3.6640625" style="6" customWidth="1"/>
    <col min="6402" max="6402" width="7.5546875" style="6" customWidth="1"/>
    <col min="6403" max="6403" width="41.44140625" style="6" customWidth="1"/>
    <col min="6404" max="6404" width="7.44140625" style="6" customWidth="1"/>
    <col min="6405" max="6405" width="10.5546875" style="6" bestFit="1" customWidth="1"/>
    <col min="6406" max="6406" width="14.33203125" style="6" bestFit="1" customWidth="1"/>
    <col min="6407" max="6407" width="11.88671875" style="6" bestFit="1" customWidth="1"/>
    <col min="6408" max="6408" width="17.88671875" style="6" customWidth="1"/>
    <col min="6409" max="6409" width="9.88671875" style="6" bestFit="1" customWidth="1"/>
    <col min="6410" max="6410" width="15.88671875" style="6" bestFit="1" customWidth="1"/>
    <col min="6411" max="6411" width="10" style="6" bestFit="1" customWidth="1"/>
    <col min="6412" max="6412" width="15.6640625" style="6" bestFit="1" customWidth="1"/>
    <col min="6413" max="6413" width="16.109375" style="6" bestFit="1" customWidth="1"/>
    <col min="6414" max="6414" width="18.5546875" style="6" customWidth="1"/>
    <col min="6415" max="6415" width="15.5546875" style="6" customWidth="1"/>
    <col min="6416" max="6656" width="11.44140625" style="6"/>
    <col min="6657" max="6657" width="3.6640625" style="6" customWidth="1"/>
    <col min="6658" max="6658" width="7.5546875" style="6" customWidth="1"/>
    <col min="6659" max="6659" width="41.44140625" style="6" customWidth="1"/>
    <col min="6660" max="6660" width="7.44140625" style="6" customWidth="1"/>
    <col min="6661" max="6661" width="10.5546875" style="6" bestFit="1" customWidth="1"/>
    <col min="6662" max="6662" width="14.33203125" style="6" bestFit="1" customWidth="1"/>
    <col min="6663" max="6663" width="11.88671875" style="6" bestFit="1" customWidth="1"/>
    <col min="6664" max="6664" width="17.88671875" style="6" customWidth="1"/>
    <col min="6665" max="6665" width="9.88671875" style="6" bestFit="1" customWidth="1"/>
    <col min="6666" max="6666" width="15.88671875" style="6" bestFit="1" customWidth="1"/>
    <col min="6667" max="6667" width="10" style="6" bestFit="1" customWidth="1"/>
    <col min="6668" max="6668" width="15.6640625" style="6" bestFit="1" customWidth="1"/>
    <col min="6669" max="6669" width="16.109375" style="6" bestFit="1" customWidth="1"/>
    <col min="6670" max="6670" width="18.5546875" style="6" customWidth="1"/>
    <col min="6671" max="6671" width="15.5546875" style="6" customWidth="1"/>
    <col min="6672" max="6912" width="11.44140625" style="6"/>
    <col min="6913" max="6913" width="3.6640625" style="6" customWidth="1"/>
    <col min="6914" max="6914" width="7.5546875" style="6" customWidth="1"/>
    <col min="6915" max="6915" width="41.44140625" style="6" customWidth="1"/>
    <col min="6916" max="6916" width="7.44140625" style="6" customWidth="1"/>
    <col min="6917" max="6917" width="10.5546875" style="6" bestFit="1" customWidth="1"/>
    <col min="6918" max="6918" width="14.33203125" style="6" bestFit="1" customWidth="1"/>
    <col min="6919" max="6919" width="11.88671875" style="6" bestFit="1" customWidth="1"/>
    <col min="6920" max="6920" width="17.88671875" style="6" customWidth="1"/>
    <col min="6921" max="6921" width="9.88671875" style="6" bestFit="1" customWidth="1"/>
    <col min="6922" max="6922" width="15.88671875" style="6" bestFit="1" customWidth="1"/>
    <col min="6923" max="6923" width="10" style="6" bestFit="1" customWidth="1"/>
    <col min="6924" max="6924" width="15.6640625" style="6" bestFit="1" customWidth="1"/>
    <col min="6925" max="6925" width="16.109375" style="6" bestFit="1" customWidth="1"/>
    <col min="6926" max="6926" width="18.5546875" style="6" customWidth="1"/>
    <col min="6927" max="6927" width="15.5546875" style="6" customWidth="1"/>
    <col min="6928" max="7168" width="11.44140625" style="6"/>
    <col min="7169" max="7169" width="3.6640625" style="6" customWidth="1"/>
    <col min="7170" max="7170" width="7.5546875" style="6" customWidth="1"/>
    <col min="7171" max="7171" width="41.44140625" style="6" customWidth="1"/>
    <col min="7172" max="7172" width="7.44140625" style="6" customWidth="1"/>
    <col min="7173" max="7173" width="10.5546875" style="6" bestFit="1" customWidth="1"/>
    <col min="7174" max="7174" width="14.33203125" style="6" bestFit="1" customWidth="1"/>
    <col min="7175" max="7175" width="11.88671875" style="6" bestFit="1" customWidth="1"/>
    <col min="7176" max="7176" width="17.88671875" style="6" customWidth="1"/>
    <col min="7177" max="7177" width="9.88671875" style="6" bestFit="1" customWidth="1"/>
    <col min="7178" max="7178" width="15.88671875" style="6" bestFit="1" customWidth="1"/>
    <col min="7179" max="7179" width="10" style="6" bestFit="1" customWidth="1"/>
    <col min="7180" max="7180" width="15.6640625" style="6" bestFit="1" customWidth="1"/>
    <col min="7181" max="7181" width="16.109375" style="6" bestFit="1" customWidth="1"/>
    <col min="7182" max="7182" width="18.5546875" style="6" customWidth="1"/>
    <col min="7183" max="7183" width="15.5546875" style="6" customWidth="1"/>
    <col min="7184" max="7424" width="11.44140625" style="6"/>
    <col min="7425" max="7425" width="3.6640625" style="6" customWidth="1"/>
    <col min="7426" max="7426" width="7.5546875" style="6" customWidth="1"/>
    <col min="7427" max="7427" width="41.44140625" style="6" customWidth="1"/>
    <col min="7428" max="7428" width="7.44140625" style="6" customWidth="1"/>
    <col min="7429" max="7429" width="10.5546875" style="6" bestFit="1" customWidth="1"/>
    <col min="7430" max="7430" width="14.33203125" style="6" bestFit="1" customWidth="1"/>
    <col min="7431" max="7431" width="11.88671875" style="6" bestFit="1" customWidth="1"/>
    <col min="7432" max="7432" width="17.88671875" style="6" customWidth="1"/>
    <col min="7433" max="7433" width="9.88671875" style="6" bestFit="1" customWidth="1"/>
    <col min="7434" max="7434" width="15.88671875" style="6" bestFit="1" customWidth="1"/>
    <col min="7435" max="7435" width="10" style="6" bestFit="1" customWidth="1"/>
    <col min="7436" max="7436" width="15.6640625" style="6" bestFit="1" customWidth="1"/>
    <col min="7437" max="7437" width="16.109375" style="6" bestFit="1" customWidth="1"/>
    <col min="7438" max="7438" width="18.5546875" style="6" customWidth="1"/>
    <col min="7439" max="7439" width="15.5546875" style="6" customWidth="1"/>
    <col min="7440" max="7680" width="11.44140625" style="6"/>
    <col min="7681" max="7681" width="3.6640625" style="6" customWidth="1"/>
    <col min="7682" max="7682" width="7.5546875" style="6" customWidth="1"/>
    <col min="7683" max="7683" width="41.44140625" style="6" customWidth="1"/>
    <col min="7684" max="7684" width="7.44140625" style="6" customWidth="1"/>
    <col min="7685" max="7685" width="10.5546875" style="6" bestFit="1" customWidth="1"/>
    <col min="7686" max="7686" width="14.33203125" style="6" bestFit="1" customWidth="1"/>
    <col min="7687" max="7687" width="11.88671875" style="6" bestFit="1" customWidth="1"/>
    <col min="7688" max="7688" width="17.88671875" style="6" customWidth="1"/>
    <col min="7689" max="7689" width="9.88671875" style="6" bestFit="1" customWidth="1"/>
    <col min="7690" max="7690" width="15.88671875" style="6" bestFit="1" customWidth="1"/>
    <col min="7691" max="7691" width="10" style="6" bestFit="1" customWidth="1"/>
    <col min="7692" max="7692" width="15.6640625" style="6" bestFit="1" customWidth="1"/>
    <col min="7693" max="7693" width="16.109375" style="6" bestFit="1" customWidth="1"/>
    <col min="7694" max="7694" width="18.5546875" style="6" customWidth="1"/>
    <col min="7695" max="7695" width="15.5546875" style="6" customWidth="1"/>
    <col min="7696" max="7936" width="11.44140625" style="6"/>
    <col min="7937" max="7937" width="3.6640625" style="6" customWidth="1"/>
    <col min="7938" max="7938" width="7.5546875" style="6" customWidth="1"/>
    <col min="7939" max="7939" width="41.44140625" style="6" customWidth="1"/>
    <col min="7940" max="7940" width="7.44140625" style="6" customWidth="1"/>
    <col min="7941" max="7941" width="10.5546875" style="6" bestFit="1" customWidth="1"/>
    <col min="7942" max="7942" width="14.33203125" style="6" bestFit="1" customWidth="1"/>
    <col min="7943" max="7943" width="11.88671875" style="6" bestFit="1" customWidth="1"/>
    <col min="7944" max="7944" width="17.88671875" style="6" customWidth="1"/>
    <col min="7945" max="7945" width="9.88671875" style="6" bestFit="1" customWidth="1"/>
    <col min="7946" max="7946" width="15.88671875" style="6" bestFit="1" customWidth="1"/>
    <col min="7947" max="7947" width="10" style="6" bestFit="1" customWidth="1"/>
    <col min="7948" max="7948" width="15.6640625" style="6" bestFit="1" customWidth="1"/>
    <col min="7949" max="7949" width="16.109375" style="6" bestFit="1" customWidth="1"/>
    <col min="7950" max="7950" width="18.5546875" style="6" customWidth="1"/>
    <col min="7951" max="7951" width="15.5546875" style="6" customWidth="1"/>
    <col min="7952" max="8192" width="11.44140625" style="6"/>
    <col min="8193" max="8193" width="3.6640625" style="6" customWidth="1"/>
    <col min="8194" max="8194" width="7.5546875" style="6" customWidth="1"/>
    <col min="8195" max="8195" width="41.44140625" style="6" customWidth="1"/>
    <col min="8196" max="8196" width="7.44140625" style="6" customWidth="1"/>
    <col min="8197" max="8197" width="10.5546875" style="6" bestFit="1" customWidth="1"/>
    <col min="8198" max="8198" width="14.33203125" style="6" bestFit="1" customWidth="1"/>
    <col min="8199" max="8199" width="11.88671875" style="6" bestFit="1" customWidth="1"/>
    <col min="8200" max="8200" width="17.88671875" style="6" customWidth="1"/>
    <col min="8201" max="8201" width="9.88671875" style="6" bestFit="1" customWidth="1"/>
    <col min="8202" max="8202" width="15.88671875" style="6" bestFit="1" customWidth="1"/>
    <col min="8203" max="8203" width="10" style="6" bestFit="1" customWidth="1"/>
    <col min="8204" max="8204" width="15.6640625" style="6" bestFit="1" customWidth="1"/>
    <col min="8205" max="8205" width="16.109375" style="6" bestFit="1" customWidth="1"/>
    <col min="8206" max="8206" width="18.5546875" style="6" customWidth="1"/>
    <col min="8207" max="8207" width="15.5546875" style="6" customWidth="1"/>
    <col min="8208" max="8448" width="11.44140625" style="6"/>
    <col min="8449" max="8449" width="3.6640625" style="6" customWidth="1"/>
    <col min="8450" max="8450" width="7.5546875" style="6" customWidth="1"/>
    <col min="8451" max="8451" width="41.44140625" style="6" customWidth="1"/>
    <col min="8452" max="8452" width="7.44140625" style="6" customWidth="1"/>
    <col min="8453" max="8453" width="10.5546875" style="6" bestFit="1" customWidth="1"/>
    <col min="8454" max="8454" width="14.33203125" style="6" bestFit="1" customWidth="1"/>
    <col min="8455" max="8455" width="11.88671875" style="6" bestFit="1" customWidth="1"/>
    <col min="8456" max="8456" width="17.88671875" style="6" customWidth="1"/>
    <col min="8457" max="8457" width="9.88671875" style="6" bestFit="1" customWidth="1"/>
    <col min="8458" max="8458" width="15.88671875" style="6" bestFit="1" customWidth="1"/>
    <col min="8459" max="8459" width="10" style="6" bestFit="1" customWidth="1"/>
    <col min="8460" max="8460" width="15.6640625" style="6" bestFit="1" customWidth="1"/>
    <col min="8461" max="8461" width="16.109375" style="6" bestFit="1" customWidth="1"/>
    <col min="8462" max="8462" width="18.5546875" style="6" customWidth="1"/>
    <col min="8463" max="8463" width="15.5546875" style="6" customWidth="1"/>
    <col min="8464" max="8704" width="11.44140625" style="6"/>
    <col min="8705" max="8705" width="3.6640625" style="6" customWidth="1"/>
    <col min="8706" max="8706" width="7.5546875" style="6" customWidth="1"/>
    <col min="8707" max="8707" width="41.44140625" style="6" customWidth="1"/>
    <col min="8708" max="8708" width="7.44140625" style="6" customWidth="1"/>
    <col min="8709" max="8709" width="10.5546875" style="6" bestFit="1" customWidth="1"/>
    <col min="8710" max="8710" width="14.33203125" style="6" bestFit="1" customWidth="1"/>
    <col min="8711" max="8711" width="11.88671875" style="6" bestFit="1" customWidth="1"/>
    <col min="8712" max="8712" width="17.88671875" style="6" customWidth="1"/>
    <col min="8713" max="8713" width="9.88671875" style="6" bestFit="1" customWidth="1"/>
    <col min="8714" max="8714" width="15.88671875" style="6" bestFit="1" customWidth="1"/>
    <col min="8715" max="8715" width="10" style="6" bestFit="1" customWidth="1"/>
    <col min="8716" max="8716" width="15.6640625" style="6" bestFit="1" customWidth="1"/>
    <col min="8717" max="8717" width="16.109375" style="6" bestFit="1" customWidth="1"/>
    <col min="8718" max="8718" width="18.5546875" style="6" customWidth="1"/>
    <col min="8719" max="8719" width="15.5546875" style="6" customWidth="1"/>
    <col min="8720" max="8960" width="11.44140625" style="6"/>
    <col min="8961" max="8961" width="3.6640625" style="6" customWidth="1"/>
    <col min="8962" max="8962" width="7.5546875" style="6" customWidth="1"/>
    <col min="8963" max="8963" width="41.44140625" style="6" customWidth="1"/>
    <col min="8964" max="8964" width="7.44140625" style="6" customWidth="1"/>
    <col min="8965" max="8965" width="10.5546875" style="6" bestFit="1" customWidth="1"/>
    <col min="8966" max="8966" width="14.33203125" style="6" bestFit="1" customWidth="1"/>
    <col min="8967" max="8967" width="11.88671875" style="6" bestFit="1" customWidth="1"/>
    <col min="8968" max="8968" width="17.88671875" style="6" customWidth="1"/>
    <col min="8969" max="8969" width="9.88671875" style="6" bestFit="1" customWidth="1"/>
    <col min="8970" max="8970" width="15.88671875" style="6" bestFit="1" customWidth="1"/>
    <col min="8971" max="8971" width="10" style="6" bestFit="1" customWidth="1"/>
    <col min="8972" max="8972" width="15.6640625" style="6" bestFit="1" customWidth="1"/>
    <col min="8973" max="8973" width="16.109375" style="6" bestFit="1" customWidth="1"/>
    <col min="8974" max="8974" width="18.5546875" style="6" customWidth="1"/>
    <col min="8975" max="8975" width="15.5546875" style="6" customWidth="1"/>
    <col min="8976" max="9216" width="11.44140625" style="6"/>
    <col min="9217" max="9217" width="3.6640625" style="6" customWidth="1"/>
    <col min="9218" max="9218" width="7.5546875" style="6" customWidth="1"/>
    <col min="9219" max="9219" width="41.44140625" style="6" customWidth="1"/>
    <col min="9220" max="9220" width="7.44140625" style="6" customWidth="1"/>
    <col min="9221" max="9221" width="10.5546875" style="6" bestFit="1" customWidth="1"/>
    <col min="9222" max="9222" width="14.33203125" style="6" bestFit="1" customWidth="1"/>
    <col min="9223" max="9223" width="11.88671875" style="6" bestFit="1" customWidth="1"/>
    <col min="9224" max="9224" width="17.88671875" style="6" customWidth="1"/>
    <col min="9225" max="9225" width="9.88671875" style="6" bestFit="1" customWidth="1"/>
    <col min="9226" max="9226" width="15.88671875" style="6" bestFit="1" customWidth="1"/>
    <col min="9227" max="9227" width="10" style="6" bestFit="1" customWidth="1"/>
    <col min="9228" max="9228" width="15.6640625" style="6" bestFit="1" customWidth="1"/>
    <col min="9229" max="9229" width="16.109375" style="6" bestFit="1" customWidth="1"/>
    <col min="9230" max="9230" width="18.5546875" style="6" customWidth="1"/>
    <col min="9231" max="9231" width="15.5546875" style="6" customWidth="1"/>
    <col min="9232" max="9472" width="11.44140625" style="6"/>
    <col min="9473" max="9473" width="3.6640625" style="6" customWidth="1"/>
    <col min="9474" max="9474" width="7.5546875" style="6" customWidth="1"/>
    <col min="9475" max="9475" width="41.44140625" style="6" customWidth="1"/>
    <col min="9476" max="9476" width="7.44140625" style="6" customWidth="1"/>
    <col min="9477" max="9477" width="10.5546875" style="6" bestFit="1" customWidth="1"/>
    <col min="9478" max="9478" width="14.33203125" style="6" bestFit="1" customWidth="1"/>
    <col min="9479" max="9479" width="11.88671875" style="6" bestFit="1" customWidth="1"/>
    <col min="9480" max="9480" width="17.88671875" style="6" customWidth="1"/>
    <col min="9481" max="9481" width="9.88671875" style="6" bestFit="1" customWidth="1"/>
    <col min="9482" max="9482" width="15.88671875" style="6" bestFit="1" customWidth="1"/>
    <col min="9483" max="9483" width="10" style="6" bestFit="1" customWidth="1"/>
    <col min="9484" max="9484" width="15.6640625" style="6" bestFit="1" customWidth="1"/>
    <col min="9485" max="9485" width="16.109375" style="6" bestFit="1" customWidth="1"/>
    <col min="9486" max="9486" width="18.5546875" style="6" customWidth="1"/>
    <col min="9487" max="9487" width="15.5546875" style="6" customWidth="1"/>
    <col min="9488" max="9728" width="11.44140625" style="6"/>
    <col min="9729" max="9729" width="3.6640625" style="6" customWidth="1"/>
    <col min="9730" max="9730" width="7.5546875" style="6" customWidth="1"/>
    <col min="9731" max="9731" width="41.44140625" style="6" customWidth="1"/>
    <col min="9732" max="9732" width="7.44140625" style="6" customWidth="1"/>
    <col min="9733" max="9733" width="10.5546875" style="6" bestFit="1" customWidth="1"/>
    <col min="9734" max="9734" width="14.33203125" style="6" bestFit="1" customWidth="1"/>
    <col min="9735" max="9735" width="11.88671875" style="6" bestFit="1" customWidth="1"/>
    <col min="9736" max="9736" width="17.88671875" style="6" customWidth="1"/>
    <col min="9737" max="9737" width="9.88671875" style="6" bestFit="1" customWidth="1"/>
    <col min="9738" max="9738" width="15.88671875" style="6" bestFit="1" customWidth="1"/>
    <col min="9739" max="9739" width="10" style="6" bestFit="1" customWidth="1"/>
    <col min="9740" max="9740" width="15.6640625" style="6" bestFit="1" customWidth="1"/>
    <col min="9741" max="9741" width="16.109375" style="6" bestFit="1" customWidth="1"/>
    <col min="9742" max="9742" width="18.5546875" style="6" customWidth="1"/>
    <col min="9743" max="9743" width="15.5546875" style="6" customWidth="1"/>
    <col min="9744" max="9984" width="11.44140625" style="6"/>
    <col min="9985" max="9985" width="3.6640625" style="6" customWidth="1"/>
    <col min="9986" max="9986" width="7.5546875" style="6" customWidth="1"/>
    <col min="9987" max="9987" width="41.44140625" style="6" customWidth="1"/>
    <col min="9988" max="9988" width="7.44140625" style="6" customWidth="1"/>
    <col min="9989" max="9989" width="10.5546875" style="6" bestFit="1" customWidth="1"/>
    <col min="9990" max="9990" width="14.33203125" style="6" bestFit="1" customWidth="1"/>
    <col min="9991" max="9991" width="11.88671875" style="6" bestFit="1" customWidth="1"/>
    <col min="9992" max="9992" width="17.88671875" style="6" customWidth="1"/>
    <col min="9993" max="9993" width="9.88671875" style="6" bestFit="1" customWidth="1"/>
    <col min="9994" max="9994" width="15.88671875" style="6" bestFit="1" customWidth="1"/>
    <col min="9995" max="9995" width="10" style="6" bestFit="1" customWidth="1"/>
    <col min="9996" max="9996" width="15.6640625" style="6" bestFit="1" customWidth="1"/>
    <col min="9997" max="9997" width="16.109375" style="6" bestFit="1" customWidth="1"/>
    <col min="9998" max="9998" width="18.5546875" style="6" customWidth="1"/>
    <col min="9999" max="9999" width="15.5546875" style="6" customWidth="1"/>
    <col min="10000" max="10240" width="11.44140625" style="6"/>
    <col min="10241" max="10241" width="3.6640625" style="6" customWidth="1"/>
    <col min="10242" max="10242" width="7.5546875" style="6" customWidth="1"/>
    <col min="10243" max="10243" width="41.44140625" style="6" customWidth="1"/>
    <col min="10244" max="10244" width="7.44140625" style="6" customWidth="1"/>
    <col min="10245" max="10245" width="10.5546875" style="6" bestFit="1" customWidth="1"/>
    <col min="10246" max="10246" width="14.33203125" style="6" bestFit="1" customWidth="1"/>
    <col min="10247" max="10247" width="11.88671875" style="6" bestFit="1" customWidth="1"/>
    <col min="10248" max="10248" width="17.88671875" style="6" customWidth="1"/>
    <col min="10249" max="10249" width="9.88671875" style="6" bestFit="1" customWidth="1"/>
    <col min="10250" max="10250" width="15.88671875" style="6" bestFit="1" customWidth="1"/>
    <col min="10251" max="10251" width="10" style="6" bestFit="1" customWidth="1"/>
    <col min="10252" max="10252" width="15.6640625" style="6" bestFit="1" customWidth="1"/>
    <col min="10253" max="10253" width="16.109375" style="6" bestFit="1" customWidth="1"/>
    <col min="10254" max="10254" width="18.5546875" style="6" customWidth="1"/>
    <col min="10255" max="10255" width="15.5546875" style="6" customWidth="1"/>
    <col min="10256" max="10496" width="11.44140625" style="6"/>
    <col min="10497" max="10497" width="3.6640625" style="6" customWidth="1"/>
    <col min="10498" max="10498" width="7.5546875" style="6" customWidth="1"/>
    <col min="10499" max="10499" width="41.44140625" style="6" customWidth="1"/>
    <col min="10500" max="10500" width="7.44140625" style="6" customWidth="1"/>
    <col min="10501" max="10501" width="10.5546875" style="6" bestFit="1" customWidth="1"/>
    <col min="10502" max="10502" width="14.33203125" style="6" bestFit="1" customWidth="1"/>
    <col min="10503" max="10503" width="11.88671875" style="6" bestFit="1" customWidth="1"/>
    <col min="10504" max="10504" width="17.88671875" style="6" customWidth="1"/>
    <col min="10505" max="10505" width="9.88671875" style="6" bestFit="1" customWidth="1"/>
    <col min="10506" max="10506" width="15.88671875" style="6" bestFit="1" customWidth="1"/>
    <col min="10507" max="10507" width="10" style="6" bestFit="1" customWidth="1"/>
    <col min="10508" max="10508" width="15.6640625" style="6" bestFit="1" customWidth="1"/>
    <col min="10509" max="10509" width="16.109375" style="6" bestFit="1" customWidth="1"/>
    <col min="10510" max="10510" width="18.5546875" style="6" customWidth="1"/>
    <col min="10511" max="10511" width="15.5546875" style="6" customWidth="1"/>
    <col min="10512" max="10752" width="11.44140625" style="6"/>
    <col min="10753" max="10753" width="3.6640625" style="6" customWidth="1"/>
    <col min="10754" max="10754" width="7.5546875" style="6" customWidth="1"/>
    <col min="10755" max="10755" width="41.44140625" style="6" customWidth="1"/>
    <col min="10756" max="10756" width="7.44140625" style="6" customWidth="1"/>
    <col min="10757" max="10757" width="10.5546875" style="6" bestFit="1" customWidth="1"/>
    <col min="10758" max="10758" width="14.33203125" style="6" bestFit="1" customWidth="1"/>
    <col min="10759" max="10759" width="11.88671875" style="6" bestFit="1" customWidth="1"/>
    <col min="10760" max="10760" width="17.88671875" style="6" customWidth="1"/>
    <col min="10761" max="10761" width="9.88671875" style="6" bestFit="1" customWidth="1"/>
    <col min="10762" max="10762" width="15.88671875" style="6" bestFit="1" customWidth="1"/>
    <col min="10763" max="10763" width="10" style="6" bestFit="1" customWidth="1"/>
    <col min="10764" max="10764" width="15.6640625" style="6" bestFit="1" customWidth="1"/>
    <col min="10765" max="10765" width="16.109375" style="6" bestFit="1" customWidth="1"/>
    <col min="10766" max="10766" width="18.5546875" style="6" customWidth="1"/>
    <col min="10767" max="10767" width="15.5546875" style="6" customWidth="1"/>
    <col min="10768" max="11008" width="11.44140625" style="6"/>
    <col min="11009" max="11009" width="3.6640625" style="6" customWidth="1"/>
    <col min="11010" max="11010" width="7.5546875" style="6" customWidth="1"/>
    <col min="11011" max="11011" width="41.44140625" style="6" customWidth="1"/>
    <col min="11012" max="11012" width="7.44140625" style="6" customWidth="1"/>
    <col min="11013" max="11013" width="10.5546875" style="6" bestFit="1" customWidth="1"/>
    <col min="11014" max="11014" width="14.33203125" style="6" bestFit="1" customWidth="1"/>
    <col min="11015" max="11015" width="11.88671875" style="6" bestFit="1" customWidth="1"/>
    <col min="11016" max="11016" width="17.88671875" style="6" customWidth="1"/>
    <col min="11017" max="11017" width="9.88671875" style="6" bestFit="1" customWidth="1"/>
    <col min="11018" max="11018" width="15.88671875" style="6" bestFit="1" customWidth="1"/>
    <col min="11019" max="11019" width="10" style="6" bestFit="1" customWidth="1"/>
    <col min="11020" max="11020" width="15.6640625" style="6" bestFit="1" customWidth="1"/>
    <col min="11021" max="11021" width="16.109375" style="6" bestFit="1" customWidth="1"/>
    <col min="11022" max="11022" width="18.5546875" style="6" customWidth="1"/>
    <col min="11023" max="11023" width="15.5546875" style="6" customWidth="1"/>
    <col min="11024" max="11264" width="11.44140625" style="6"/>
    <col min="11265" max="11265" width="3.6640625" style="6" customWidth="1"/>
    <col min="11266" max="11266" width="7.5546875" style="6" customWidth="1"/>
    <col min="11267" max="11267" width="41.44140625" style="6" customWidth="1"/>
    <col min="11268" max="11268" width="7.44140625" style="6" customWidth="1"/>
    <col min="11269" max="11269" width="10.5546875" style="6" bestFit="1" customWidth="1"/>
    <col min="11270" max="11270" width="14.33203125" style="6" bestFit="1" customWidth="1"/>
    <col min="11271" max="11271" width="11.88671875" style="6" bestFit="1" customWidth="1"/>
    <col min="11272" max="11272" width="17.88671875" style="6" customWidth="1"/>
    <col min="11273" max="11273" width="9.88671875" style="6" bestFit="1" customWidth="1"/>
    <col min="11274" max="11274" width="15.88671875" style="6" bestFit="1" customWidth="1"/>
    <col min="11275" max="11275" width="10" style="6" bestFit="1" customWidth="1"/>
    <col min="11276" max="11276" width="15.6640625" style="6" bestFit="1" customWidth="1"/>
    <col min="11277" max="11277" width="16.109375" style="6" bestFit="1" customWidth="1"/>
    <col min="11278" max="11278" width="18.5546875" style="6" customWidth="1"/>
    <col min="11279" max="11279" width="15.5546875" style="6" customWidth="1"/>
    <col min="11280" max="11520" width="11.44140625" style="6"/>
    <col min="11521" max="11521" width="3.6640625" style="6" customWidth="1"/>
    <col min="11522" max="11522" width="7.5546875" style="6" customWidth="1"/>
    <col min="11523" max="11523" width="41.44140625" style="6" customWidth="1"/>
    <col min="11524" max="11524" width="7.44140625" style="6" customWidth="1"/>
    <col min="11525" max="11525" width="10.5546875" style="6" bestFit="1" customWidth="1"/>
    <col min="11526" max="11526" width="14.33203125" style="6" bestFit="1" customWidth="1"/>
    <col min="11527" max="11527" width="11.88671875" style="6" bestFit="1" customWidth="1"/>
    <col min="11528" max="11528" width="17.88671875" style="6" customWidth="1"/>
    <col min="11529" max="11529" width="9.88671875" style="6" bestFit="1" customWidth="1"/>
    <col min="11530" max="11530" width="15.88671875" style="6" bestFit="1" customWidth="1"/>
    <col min="11531" max="11531" width="10" style="6" bestFit="1" customWidth="1"/>
    <col min="11532" max="11532" width="15.6640625" style="6" bestFit="1" customWidth="1"/>
    <col min="11533" max="11533" width="16.109375" style="6" bestFit="1" customWidth="1"/>
    <col min="11534" max="11534" width="18.5546875" style="6" customWidth="1"/>
    <col min="11535" max="11535" width="15.5546875" style="6" customWidth="1"/>
    <col min="11536" max="11776" width="11.44140625" style="6"/>
    <col min="11777" max="11777" width="3.6640625" style="6" customWidth="1"/>
    <col min="11778" max="11778" width="7.5546875" style="6" customWidth="1"/>
    <col min="11779" max="11779" width="41.44140625" style="6" customWidth="1"/>
    <col min="11780" max="11780" width="7.44140625" style="6" customWidth="1"/>
    <col min="11781" max="11781" width="10.5546875" style="6" bestFit="1" customWidth="1"/>
    <col min="11782" max="11782" width="14.33203125" style="6" bestFit="1" customWidth="1"/>
    <col min="11783" max="11783" width="11.88671875" style="6" bestFit="1" customWidth="1"/>
    <col min="11784" max="11784" width="17.88671875" style="6" customWidth="1"/>
    <col min="11785" max="11785" width="9.88671875" style="6" bestFit="1" customWidth="1"/>
    <col min="11786" max="11786" width="15.88671875" style="6" bestFit="1" customWidth="1"/>
    <col min="11787" max="11787" width="10" style="6" bestFit="1" customWidth="1"/>
    <col min="11788" max="11788" width="15.6640625" style="6" bestFit="1" customWidth="1"/>
    <col min="11789" max="11789" width="16.109375" style="6" bestFit="1" customWidth="1"/>
    <col min="11790" max="11790" width="18.5546875" style="6" customWidth="1"/>
    <col min="11791" max="11791" width="15.5546875" style="6" customWidth="1"/>
    <col min="11792" max="12032" width="11.44140625" style="6"/>
    <col min="12033" max="12033" width="3.6640625" style="6" customWidth="1"/>
    <col min="12034" max="12034" width="7.5546875" style="6" customWidth="1"/>
    <col min="12035" max="12035" width="41.44140625" style="6" customWidth="1"/>
    <col min="12036" max="12036" width="7.44140625" style="6" customWidth="1"/>
    <col min="12037" max="12037" width="10.5546875" style="6" bestFit="1" customWidth="1"/>
    <col min="12038" max="12038" width="14.33203125" style="6" bestFit="1" customWidth="1"/>
    <col min="12039" max="12039" width="11.88671875" style="6" bestFit="1" customWidth="1"/>
    <col min="12040" max="12040" width="17.88671875" style="6" customWidth="1"/>
    <col min="12041" max="12041" width="9.88671875" style="6" bestFit="1" customWidth="1"/>
    <col min="12042" max="12042" width="15.88671875" style="6" bestFit="1" customWidth="1"/>
    <col min="12043" max="12043" width="10" style="6" bestFit="1" customWidth="1"/>
    <col min="12044" max="12044" width="15.6640625" style="6" bestFit="1" customWidth="1"/>
    <col min="12045" max="12045" width="16.109375" style="6" bestFit="1" customWidth="1"/>
    <col min="12046" max="12046" width="18.5546875" style="6" customWidth="1"/>
    <col min="12047" max="12047" width="15.5546875" style="6" customWidth="1"/>
    <col min="12048" max="12288" width="11.44140625" style="6"/>
    <col min="12289" max="12289" width="3.6640625" style="6" customWidth="1"/>
    <col min="12290" max="12290" width="7.5546875" style="6" customWidth="1"/>
    <col min="12291" max="12291" width="41.44140625" style="6" customWidth="1"/>
    <col min="12292" max="12292" width="7.44140625" style="6" customWidth="1"/>
    <col min="12293" max="12293" width="10.5546875" style="6" bestFit="1" customWidth="1"/>
    <col min="12294" max="12294" width="14.33203125" style="6" bestFit="1" customWidth="1"/>
    <col min="12295" max="12295" width="11.88671875" style="6" bestFit="1" customWidth="1"/>
    <col min="12296" max="12296" width="17.88671875" style="6" customWidth="1"/>
    <col min="12297" max="12297" width="9.88671875" style="6" bestFit="1" customWidth="1"/>
    <col min="12298" max="12298" width="15.88671875" style="6" bestFit="1" customWidth="1"/>
    <col min="12299" max="12299" width="10" style="6" bestFit="1" customWidth="1"/>
    <col min="12300" max="12300" width="15.6640625" style="6" bestFit="1" customWidth="1"/>
    <col min="12301" max="12301" width="16.109375" style="6" bestFit="1" customWidth="1"/>
    <col min="12302" max="12302" width="18.5546875" style="6" customWidth="1"/>
    <col min="12303" max="12303" width="15.5546875" style="6" customWidth="1"/>
    <col min="12304" max="12544" width="11.44140625" style="6"/>
    <col min="12545" max="12545" width="3.6640625" style="6" customWidth="1"/>
    <col min="12546" max="12546" width="7.5546875" style="6" customWidth="1"/>
    <col min="12547" max="12547" width="41.44140625" style="6" customWidth="1"/>
    <col min="12548" max="12548" width="7.44140625" style="6" customWidth="1"/>
    <col min="12549" max="12549" width="10.5546875" style="6" bestFit="1" customWidth="1"/>
    <col min="12550" max="12550" width="14.33203125" style="6" bestFit="1" customWidth="1"/>
    <col min="12551" max="12551" width="11.88671875" style="6" bestFit="1" customWidth="1"/>
    <col min="12552" max="12552" width="17.88671875" style="6" customWidth="1"/>
    <col min="12553" max="12553" width="9.88671875" style="6" bestFit="1" customWidth="1"/>
    <col min="12554" max="12554" width="15.88671875" style="6" bestFit="1" customWidth="1"/>
    <col min="12555" max="12555" width="10" style="6" bestFit="1" customWidth="1"/>
    <col min="12556" max="12556" width="15.6640625" style="6" bestFit="1" customWidth="1"/>
    <col min="12557" max="12557" width="16.109375" style="6" bestFit="1" customWidth="1"/>
    <col min="12558" max="12558" width="18.5546875" style="6" customWidth="1"/>
    <col min="12559" max="12559" width="15.5546875" style="6" customWidth="1"/>
    <col min="12560" max="12800" width="11.44140625" style="6"/>
    <col min="12801" max="12801" width="3.6640625" style="6" customWidth="1"/>
    <col min="12802" max="12802" width="7.5546875" style="6" customWidth="1"/>
    <col min="12803" max="12803" width="41.44140625" style="6" customWidth="1"/>
    <col min="12804" max="12804" width="7.44140625" style="6" customWidth="1"/>
    <col min="12805" max="12805" width="10.5546875" style="6" bestFit="1" customWidth="1"/>
    <col min="12806" max="12806" width="14.33203125" style="6" bestFit="1" customWidth="1"/>
    <col min="12807" max="12807" width="11.88671875" style="6" bestFit="1" customWidth="1"/>
    <col min="12808" max="12808" width="17.88671875" style="6" customWidth="1"/>
    <col min="12809" max="12809" width="9.88671875" style="6" bestFit="1" customWidth="1"/>
    <col min="12810" max="12810" width="15.88671875" style="6" bestFit="1" customWidth="1"/>
    <col min="12811" max="12811" width="10" style="6" bestFit="1" customWidth="1"/>
    <col min="12812" max="12812" width="15.6640625" style="6" bestFit="1" customWidth="1"/>
    <col min="12813" max="12813" width="16.109375" style="6" bestFit="1" customWidth="1"/>
    <col min="12814" max="12814" width="18.5546875" style="6" customWidth="1"/>
    <col min="12815" max="12815" width="15.5546875" style="6" customWidth="1"/>
    <col min="12816" max="13056" width="11.44140625" style="6"/>
    <col min="13057" max="13057" width="3.6640625" style="6" customWidth="1"/>
    <col min="13058" max="13058" width="7.5546875" style="6" customWidth="1"/>
    <col min="13059" max="13059" width="41.44140625" style="6" customWidth="1"/>
    <col min="13060" max="13060" width="7.44140625" style="6" customWidth="1"/>
    <col min="13061" max="13061" width="10.5546875" style="6" bestFit="1" customWidth="1"/>
    <col min="13062" max="13062" width="14.33203125" style="6" bestFit="1" customWidth="1"/>
    <col min="13063" max="13063" width="11.88671875" style="6" bestFit="1" customWidth="1"/>
    <col min="13064" max="13064" width="17.88671875" style="6" customWidth="1"/>
    <col min="13065" max="13065" width="9.88671875" style="6" bestFit="1" customWidth="1"/>
    <col min="13066" max="13066" width="15.88671875" style="6" bestFit="1" customWidth="1"/>
    <col min="13067" max="13067" width="10" style="6" bestFit="1" customWidth="1"/>
    <col min="13068" max="13068" width="15.6640625" style="6" bestFit="1" customWidth="1"/>
    <col min="13069" max="13069" width="16.109375" style="6" bestFit="1" customWidth="1"/>
    <col min="13070" max="13070" width="18.5546875" style="6" customWidth="1"/>
    <col min="13071" max="13071" width="15.5546875" style="6" customWidth="1"/>
    <col min="13072" max="13312" width="11.44140625" style="6"/>
    <col min="13313" max="13313" width="3.6640625" style="6" customWidth="1"/>
    <col min="13314" max="13314" width="7.5546875" style="6" customWidth="1"/>
    <col min="13315" max="13315" width="41.44140625" style="6" customWidth="1"/>
    <col min="13316" max="13316" width="7.44140625" style="6" customWidth="1"/>
    <col min="13317" max="13317" width="10.5546875" style="6" bestFit="1" customWidth="1"/>
    <col min="13318" max="13318" width="14.33203125" style="6" bestFit="1" customWidth="1"/>
    <col min="13319" max="13319" width="11.88671875" style="6" bestFit="1" customWidth="1"/>
    <col min="13320" max="13320" width="17.88671875" style="6" customWidth="1"/>
    <col min="13321" max="13321" width="9.88671875" style="6" bestFit="1" customWidth="1"/>
    <col min="13322" max="13322" width="15.88671875" style="6" bestFit="1" customWidth="1"/>
    <col min="13323" max="13323" width="10" style="6" bestFit="1" customWidth="1"/>
    <col min="13324" max="13324" width="15.6640625" style="6" bestFit="1" customWidth="1"/>
    <col min="13325" max="13325" width="16.109375" style="6" bestFit="1" customWidth="1"/>
    <col min="13326" max="13326" width="18.5546875" style="6" customWidth="1"/>
    <col min="13327" max="13327" width="15.5546875" style="6" customWidth="1"/>
    <col min="13328" max="13568" width="11.44140625" style="6"/>
    <col min="13569" max="13569" width="3.6640625" style="6" customWidth="1"/>
    <col min="13570" max="13570" width="7.5546875" style="6" customWidth="1"/>
    <col min="13571" max="13571" width="41.44140625" style="6" customWidth="1"/>
    <col min="13572" max="13572" width="7.44140625" style="6" customWidth="1"/>
    <col min="13573" max="13573" width="10.5546875" style="6" bestFit="1" customWidth="1"/>
    <col min="13574" max="13574" width="14.33203125" style="6" bestFit="1" customWidth="1"/>
    <col min="13575" max="13575" width="11.88671875" style="6" bestFit="1" customWidth="1"/>
    <col min="13576" max="13576" width="17.88671875" style="6" customWidth="1"/>
    <col min="13577" max="13577" width="9.88671875" style="6" bestFit="1" customWidth="1"/>
    <col min="13578" max="13578" width="15.88671875" style="6" bestFit="1" customWidth="1"/>
    <col min="13579" max="13579" width="10" style="6" bestFit="1" customWidth="1"/>
    <col min="13580" max="13580" width="15.6640625" style="6" bestFit="1" customWidth="1"/>
    <col min="13581" max="13581" width="16.109375" style="6" bestFit="1" customWidth="1"/>
    <col min="13582" max="13582" width="18.5546875" style="6" customWidth="1"/>
    <col min="13583" max="13583" width="15.5546875" style="6" customWidth="1"/>
    <col min="13584" max="13824" width="11.44140625" style="6"/>
    <col min="13825" max="13825" width="3.6640625" style="6" customWidth="1"/>
    <col min="13826" max="13826" width="7.5546875" style="6" customWidth="1"/>
    <col min="13827" max="13827" width="41.44140625" style="6" customWidth="1"/>
    <col min="13828" max="13828" width="7.44140625" style="6" customWidth="1"/>
    <col min="13829" max="13829" width="10.5546875" style="6" bestFit="1" customWidth="1"/>
    <col min="13830" max="13830" width="14.33203125" style="6" bestFit="1" customWidth="1"/>
    <col min="13831" max="13831" width="11.88671875" style="6" bestFit="1" customWidth="1"/>
    <col min="13832" max="13832" width="17.88671875" style="6" customWidth="1"/>
    <col min="13833" max="13833" width="9.88671875" style="6" bestFit="1" customWidth="1"/>
    <col min="13834" max="13834" width="15.88671875" style="6" bestFit="1" customWidth="1"/>
    <col min="13835" max="13835" width="10" style="6" bestFit="1" customWidth="1"/>
    <col min="13836" max="13836" width="15.6640625" style="6" bestFit="1" customWidth="1"/>
    <col min="13837" max="13837" width="16.109375" style="6" bestFit="1" customWidth="1"/>
    <col min="13838" max="13838" width="18.5546875" style="6" customWidth="1"/>
    <col min="13839" max="13839" width="15.5546875" style="6" customWidth="1"/>
    <col min="13840" max="14080" width="11.44140625" style="6"/>
    <col min="14081" max="14081" width="3.6640625" style="6" customWidth="1"/>
    <col min="14082" max="14082" width="7.5546875" style="6" customWidth="1"/>
    <col min="14083" max="14083" width="41.44140625" style="6" customWidth="1"/>
    <col min="14084" max="14084" width="7.44140625" style="6" customWidth="1"/>
    <col min="14085" max="14085" width="10.5546875" style="6" bestFit="1" customWidth="1"/>
    <col min="14086" max="14086" width="14.33203125" style="6" bestFit="1" customWidth="1"/>
    <col min="14087" max="14087" width="11.88671875" style="6" bestFit="1" customWidth="1"/>
    <col min="14088" max="14088" width="17.88671875" style="6" customWidth="1"/>
    <col min="14089" max="14089" width="9.88671875" style="6" bestFit="1" customWidth="1"/>
    <col min="14090" max="14090" width="15.88671875" style="6" bestFit="1" customWidth="1"/>
    <col min="14091" max="14091" width="10" style="6" bestFit="1" customWidth="1"/>
    <col min="14092" max="14092" width="15.6640625" style="6" bestFit="1" customWidth="1"/>
    <col min="14093" max="14093" width="16.109375" style="6" bestFit="1" customWidth="1"/>
    <col min="14094" max="14094" width="18.5546875" style="6" customWidth="1"/>
    <col min="14095" max="14095" width="15.5546875" style="6" customWidth="1"/>
    <col min="14096" max="14336" width="11.44140625" style="6"/>
    <col min="14337" max="14337" width="3.6640625" style="6" customWidth="1"/>
    <col min="14338" max="14338" width="7.5546875" style="6" customWidth="1"/>
    <col min="14339" max="14339" width="41.44140625" style="6" customWidth="1"/>
    <col min="14340" max="14340" width="7.44140625" style="6" customWidth="1"/>
    <col min="14341" max="14341" width="10.5546875" style="6" bestFit="1" customWidth="1"/>
    <col min="14342" max="14342" width="14.33203125" style="6" bestFit="1" customWidth="1"/>
    <col min="14343" max="14343" width="11.88671875" style="6" bestFit="1" customWidth="1"/>
    <col min="14344" max="14344" width="17.88671875" style="6" customWidth="1"/>
    <col min="14345" max="14345" width="9.88671875" style="6" bestFit="1" customWidth="1"/>
    <col min="14346" max="14346" width="15.88671875" style="6" bestFit="1" customWidth="1"/>
    <col min="14347" max="14347" width="10" style="6" bestFit="1" customWidth="1"/>
    <col min="14348" max="14348" width="15.6640625" style="6" bestFit="1" customWidth="1"/>
    <col min="14349" max="14349" width="16.109375" style="6" bestFit="1" customWidth="1"/>
    <col min="14350" max="14350" width="18.5546875" style="6" customWidth="1"/>
    <col min="14351" max="14351" width="15.5546875" style="6" customWidth="1"/>
    <col min="14352" max="14592" width="11.44140625" style="6"/>
    <col min="14593" max="14593" width="3.6640625" style="6" customWidth="1"/>
    <col min="14594" max="14594" width="7.5546875" style="6" customWidth="1"/>
    <col min="14595" max="14595" width="41.44140625" style="6" customWidth="1"/>
    <col min="14596" max="14596" width="7.44140625" style="6" customWidth="1"/>
    <col min="14597" max="14597" width="10.5546875" style="6" bestFit="1" customWidth="1"/>
    <col min="14598" max="14598" width="14.33203125" style="6" bestFit="1" customWidth="1"/>
    <col min="14599" max="14599" width="11.88671875" style="6" bestFit="1" customWidth="1"/>
    <col min="14600" max="14600" width="17.88671875" style="6" customWidth="1"/>
    <col min="14601" max="14601" width="9.88671875" style="6" bestFit="1" customWidth="1"/>
    <col min="14602" max="14602" width="15.88671875" style="6" bestFit="1" customWidth="1"/>
    <col min="14603" max="14603" width="10" style="6" bestFit="1" customWidth="1"/>
    <col min="14604" max="14604" width="15.6640625" style="6" bestFit="1" customWidth="1"/>
    <col min="14605" max="14605" width="16.109375" style="6" bestFit="1" customWidth="1"/>
    <col min="14606" max="14606" width="18.5546875" style="6" customWidth="1"/>
    <col min="14607" max="14607" width="15.5546875" style="6" customWidth="1"/>
    <col min="14608" max="14848" width="11.44140625" style="6"/>
    <col min="14849" max="14849" width="3.6640625" style="6" customWidth="1"/>
    <col min="14850" max="14850" width="7.5546875" style="6" customWidth="1"/>
    <col min="14851" max="14851" width="41.44140625" style="6" customWidth="1"/>
    <col min="14852" max="14852" width="7.44140625" style="6" customWidth="1"/>
    <col min="14853" max="14853" width="10.5546875" style="6" bestFit="1" customWidth="1"/>
    <col min="14854" max="14854" width="14.33203125" style="6" bestFit="1" customWidth="1"/>
    <col min="14855" max="14855" width="11.88671875" style="6" bestFit="1" customWidth="1"/>
    <col min="14856" max="14856" width="17.88671875" style="6" customWidth="1"/>
    <col min="14857" max="14857" width="9.88671875" style="6" bestFit="1" customWidth="1"/>
    <col min="14858" max="14858" width="15.88671875" style="6" bestFit="1" customWidth="1"/>
    <col min="14859" max="14859" width="10" style="6" bestFit="1" customWidth="1"/>
    <col min="14860" max="14860" width="15.6640625" style="6" bestFit="1" customWidth="1"/>
    <col min="14861" max="14861" width="16.109375" style="6" bestFit="1" customWidth="1"/>
    <col min="14862" max="14862" width="18.5546875" style="6" customWidth="1"/>
    <col min="14863" max="14863" width="15.5546875" style="6" customWidth="1"/>
    <col min="14864" max="15104" width="11.44140625" style="6"/>
    <col min="15105" max="15105" width="3.6640625" style="6" customWidth="1"/>
    <col min="15106" max="15106" width="7.5546875" style="6" customWidth="1"/>
    <col min="15107" max="15107" width="41.44140625" style="6" customWidth="1"/>
    <col min="15108" max="15108" width="7.44140625" style="6" customWidth="1"/>
    <col min="15109" max="15109" width="10.5546875" style="6" bestFit="1" customWidth="1"/>
    <col min="15110" max="15110" width="14.33203125" style="6" bestFit="1" customWidth="1"/>
    <col min="15111" max="15111" width="11.88671875" style="6" bestFit="1" customWidth="1"/>
    <col min="15112" max="15112" width="17.88671875" style="6" customWidth="1"/>
    <col min="15113" max="15113" width="9.88671875" style="6" bestFit="1" customWidth="1"/>
    <col min="15114" max="15114" width="15.88671875" style="6" bestFit="1" customWidth="1"/>
    <col min="15115" max="15115" width="10" style="6" bestFit="1" customWidth="1"/>
    <col min="15116" max="15116" width="15.6640625" style="6" bestFit="1" customWidth="1"/>
    <col min="15117" max="15117" width="16.109375" style="6" bestFit="1" customWidth="1"/>
    <col min="15118" max="15118" width="18.5546875" style="6" customWidth="1"/>
    <col min="15119" max="15119" width="15.5546875" style="6" customWidth="1"/>
    <col min="15120" max="15360" width="11.44140625" style="6"/>
    <col min="15361" max="15361" width="3.6640625" style="6" customWidth="1"/>
    <col min="15362" max="15362" width="7.5546875" style="6" customWidth="1"/>
    <col min="15363" max="15363" width="41.44140625" style="6" customWidth="1"/>
    <col min="15364" max="15364" width="7.44140625" style="6" customWidth="1"/>
    <col min="15365" max="15365" width="10.5546875" style="6" bestFit="1" customWidth="1"/>
    <col min="15366" max="15366" width="14.33203125" style="6" bestFit="1" customWidth="1"/>
    <col min="15367" max="15367" width="11.88671875" style="6" bestFit="1" customWidth="1"/>
    <col min="15368" max="15368" width="17.88671875" style="6" customWidth="1"/>
    <col min="15369" max="15369" width="9.88671875" style="6" bestFit="1" customWidth="1"/>
    <col min="15370" max="15370" width="15.88671875" style="6" bestFit="1" customWidth="1"/>
    <col min="15371" max="15371" width="10" style="6" bestFit="1" customWidth="1"/>
    <col min="15372" max="15372" width="15.6640625" style="6" bestFit="1" customWidth="1"/>
    <col min="15373" max="15373" width="16.109375" style="6" bestFit="1" customWidth="1"/>
    <col min="15374" max="15374" width="18.5546875" style="6" customWidth="1"/>
    <col min="15375" max="15375" width="15.5546875" style="6" customWidth="1"/>
    <col min="15376" max="15616" width="11.44140625" style="6"/>
    <col min="15617" max="15617" width="3.6640625" style="6" customWidth="1"/>
    <col min="15618" max="15618" width="7.5546875" style="6" customWidth="1"/>
    <col min="15619" max="15619" width="41.44140625" style="6" customWidth="1"/>
    <col min="15620" max="15620" width="7.44140625" style="6" customWidth="1"/>
    <col min="15621" max="15621" width="10.5546875" style="6" bestFit="1" customWidth="1"/>
    <col min="15622" max="15622" width="14.33203125" style="6" bestFit="1" customWidth="1"/>
    <col min="15623" max="15623" width="11.88671875" style="6" bestFit="1" customWidth="1"/>
    <col min="15624" max="15624" width="17.88671875" style="6" customWidth="1"/>
    <col min="15625" max="15625" width="9.88671875" style="6" bestFit="1" customWidth="1"/>
    <col min="15626" max="15626" width="15.88671875" style="6" bestFit="1" customWidth="1"/>
    <col min="15627" max="15627" width="10" style="6" bestFit="1" customWidth="1"/>
    <col min="15628" max="15628" width="15.6640625" style="6" bestFit="1" customWidth="1"/>
    <col min="15629" max="15629" width="16.109375" style="6" bestFit="1" customWidth="1"/>
    <col min="15630" max="15630" width="18.5546875" style="6" customWidth="1"/>
    <col min="15631" max="15631" width="15.5546875" style="6" customWidth="1"/>
    <col min="15632" max="15872" width="11.44140625" style="6"/>
    <col min="15873" max="15873" width="3.6640625" style="6" customWidth="1"/>
    <col min="15874" max="15874" width="7.5546875" style="6" customWidth="1"/>
    <col min="15875" max="15875" width="41.44140625" style="6" customWidth="1"/>
    <col min="15876" max="15876" width="7.44140625" style="6" customWidth="1"/>
    <col min="15877" max="15877" width="10.5546875" style="6" bestFit="1" customWidth="1"/>
    <col min="15878" max="15878" width="14.33203125" style="6" bestFit="1" customWidth="1"/>
    <col min="15879" max="15879" width="11.88671875" style="6" bestFit="1" customWidth="1"/>
    <col min="15880" max="15880" width="17.88671875" style="6" customWidth="1"/>
    <col min="15881" max="15881" width="9.88671875" style="6" bestFit="1" customWidth="1"/>
    <col min="15882" max="15882" width="15.88671875" style="6" bestFit="1" customWidth="1"/>
    <col min="15883" max="15883" width="10" style="6" bestFit="1" customWidth="1"/>
    <col min="15884" max="15884" width="15.6640625" style="6" bestFit="1" customWidth="1"/>
    <col min="15885" max="15885" width="16.109375" style="6" bestFit="1" customWidth="1"/>
    <col min="15886" max="15886" width="18.5546875" style="6" customWidth="1"/>
    <col min="15887" max="15887" width="15.5546875" style="6" customWidth="1"/>
    <col min="15888" max="16128" width="11.44140625" style="6"/>
    <col min="16129" max="16129" width="3.6640625" style="6" customWidth="1"/>
    <col min="16130" max="16130" width="7.5546875" style="6" customWidth="1"/>
    <col min="16131" max="16131" width="41.44140625" style="6" customWidth="1"/>
    <col min="16132" max="16132" width="7.44140625" style="6" customWidth="1"/>
    <col min="16133" max="16133" width="10.5546875" style="6" bestFit="1" customWidth="1"/>
    <col min="16134" max="16134" width="14.33203125" style="6" bestFit="1" customWidth="1"/>
    <col min="16135" max="16135" width="11.88671875" style="6" bestFit="1" customWidth="1"/>
    <col min="16136" max="16136" width="17.88671875" style="6" customWidth="1"/>
    <col min="16137" max="16137" width="9.88671875" style="6" bestFit="1" customWidth="1"/>
    <col min="16138" max="16138" width="15.88671875" style="6" bestFit="1" customWidth="1"/>
    <col min="16139" max="16139" width="10" style="6" bestFit="1" customWidth="1"/>
    <col min="16140" max="16140" width="15.6640625" style="6" bestFit="1" customWidth="1"/>
    <col min="16141" max="16141" width="16.109375" style="6" bestFit="1" customWidth="1"/>
    <col min="16142" max="16142" width="18.5546875" style="6" customWidth="1"/>
    <col min="16143" max="16143" width="15.5546875" style="6" customWidth="1"/>
    <col min="16144" max="16384" width="11.44140625" style="6"/>
  </cols>
  <sheetData>
    <row r="1" spans="1:17" s="4" customFormat="1" ht="36" customHeight="1">
      <c r="A1" s="1"/>
      <c r="B1" s="2"/>
      <c r="C1" s="3" t="s">
        <v>6</v>
      </c>
      <c r="D1" s="381" t="s">
        <v>206</v>
      </c>
      <c r="E1" s="382"/>
      <c r="F1" s="382"/>
      <c r="G1" s="382"/>
      <c r="H1" s="382"/>
      <c r="I1" s="382"/>
      <c r="J1" s="382"/>
      <c r="K1" s="382"/>
      <c r="L1" s="382"/>
      <c r="M1" s="383"/>
      <c r="N1" s="148"/>
    </row>
    <row r="2" spans="1:17">
      <c r="A2" s="1"/>
      <c r="B2" s="318"/>
      <c r="C2" s="319" t="s">
        <v>7</v>
      </c>
      <c r="D2" s="320"/>
      <c r="E2" s="321"/>
      <c r="F2" s="135"/>
      <c r="G2" s="128"/>
      <c r="H2" s="128"/>
    </row>
    <row r="3" spans="1:17">
      <c r="A3" s="7"/>
      <c r="B3" s="322"/>
      <c r="C3" s="323"/>
      <c r="D3" s="8"/>
      <c r="H3" s="129" t="s">
        <v>8</v>
      </c>
      <c r="L3" s="130">
        <f>M139</f>
        <v>40266.779394207733</v>
      </c>
      <c r="M3" s="129" t="s">
        <v>9</v>
      </c>
    </row>
    <row r="4" spans="1:17">
      <c r="A4" s="7"/>
      <c r="B4" s="322"/>
      <c r="C4" s="323" t="s">
        <v>176</v>
      </c>
      <c r="D4" s="8"/>
      <c r="E4" s="141"/>
      <c r="F4" s="135"/>
      <c r="G4" s="131"/>
      <c r="I4" s="132"/>
      <c r="J4" s="132"/>
      <c r="K4" s="132"/>
    </row>
    <row r="5" spans="1:17" ht="26.25" customHeight="1">
      <c r="A5" s="395" t="s">
        <v>0</v>
      </c>
      <c r="B5" s="391" t="s">
        <v>10</v>
      </c>
      <c r="C5" s="158"/>
      <c r="D5" s="406" t="s">
        <v>11</v>
      </c>
      <c r="E5" s="387" t="s">
        <v>12</v>
      </c>
      <c r="F5" s="388"/>
      <c r="G5" s="402" t="s">
        <v>13</v>
      </c>
      <c r="H5" s="403"/>
      <c r="I5" s="402" t="s">
        <v>14</v>
      </c>
      <c r="J5" s="403"/>
      <c r="K5" s="398" t="s">
        <v>15</v>
      </c>
      <c r="L5" s="399"/>
      <c r="M5" s="384" t="s">
        <v>16</v>
      </c>
      <c r="N5" s="150"/>
      <c r="O5" s="9"/>
      <c r="P5" s="9"/>
      <c r="Q5" s="9"/>
    </row>
    <row r="6" spans="1:17" ht="16.5" customHeight="1">
      <c r="A6" s="396"/>
      <c r="B6" s="392"/>
      <c r="C6" s="159" t="s">
        <v>17</v>
      </c>
      <c r="D6" s="407"/>
      <c r="E6" s="389" t="s">
        <v>18</v>
      </c>
      <c r="F6" s="390"/>
      <c r="G6" s="404"/>
      <c r="H6" s="405"/>
      <c r="I6" s="404"/>
      <c r="J6" s="405"/>
      <c r="K6" s="400" t="s">
        <v>19</v>
      </c>
      <c r="L6" s="401"/>
      <c r="M6" s="385"/>
    </row>
    <row r="7" spans="1:17">
      <c r="A7" s="396"/>
      <c r="B7" s="392"/>
      <c r="C7" s="160" t="s">
        <v>20</v>
      </c>
      <c r="D7" s="407"/>
      <c r="E7" s="142" t="s">
        <v>21</v>
      </c>
      <c r="F7" s="162" t="s">
        <v>22</v>
      </c>
      <c r="G7" s="124" t="s">
        <v>23</v>
      </c>
      <c r="H7" s="358" t="s">
        <v>22</v>
      </c>
      <c r="I7" s="124" t="s">
        <v>23</v>
      </c>
      <c r="J7" s="358" t="s">
        <v>22</v>
      </c>
      <c r="K7" s="124" t="s">
        <v>23</v>
      </c>
      <c r="L7" s="358" t="s">
        <v>22</v>
      </c>
      <c r="M7" s="385"/>
    </row>
    <row r="8" spans="1:17">
      <c r="A8" s="397"/>
      <c r="B8" s="393"/>
      <c r="C8" s="161"/>
      <c r="D8" s="408"/>
      <c r="E8" s="143"/>
      <c r="F8" s="163"/>
      <c r="G8" s="359" t="s">
        <v>24</v>
      </c>
      <c r="H8" s="359"/>
      <c r="I8" s="359" t="s">
        <v>24</v>
      </c>
      <c r="J8" s="359"/>
      <c r="K8" s="359" t="s">
        <v>24</v>
      </c>
      <c r="L8" s="359"/>
      <c r="M8" s="386"/>
    </row>
    <row r="9" spans="1:17">
      <c r="A9" s="326">
        <v>1</v>
      </c>
      <c r="B9" s="326" t="s">
        <v>1</v>
      </c>
      <c r="C9" s="327" t="s">
        <v>2</v>
      </c>
      <c r="D9" s="10" t="s">
        <v>3</v>
      </c>
      <c r="E9" s="144" t="s">
        <v>25</v>
      </c>
      <c r="F9" s="136" t="s">
        <v>26</v>
      </c>
      <c r="G9" s="125" t="s">
        <v>27</v>
      </c>
      <c r="H9" s="126" t="s">
        <v>28</v>
      </c>
      <c r="I9" s="127" t="s">
        <v>29</v>
      </c>
      <c r="J9" s="125" t="s">
        <v>30</v>
      </c>
      <c r="K9" s="127" t="s">
        <v>31</v>
      </c>
      <c r="L9" s="126" t="s">
        <v>32</v>
      </c>
      <c r="M9" s="127" t="s">
        <v>33</v>
      </c>
      <c r="P9" s="11"/>
    </row>
    <row r="10" spans="1:17" ht="21" customHeight="1">
      <c r="A10" s="328"/>
      <c r="B10" s="328"/>
      <c r="C10" s="329" t="s">
        <v>34</v>
      </c>
      <c r="D10" s="328"/>
      <c r="E10" s="145"/>
      <c r="F10" s="137"/>
      <c r="G10" s="127"/>
      <c r="H10" s="127"/>
      <c r="I10" s="127"/>
      <c r="J10" s="127"/>
      <c r="K10" s="127"/>
      <c r="L10" s="127"/>
      <c r="M10" s="127"/>
    </row>
    <row r="11" spans="1:17" s="202" customFormat="1" ht="18" customHeight="1">
      <c r="A11" s="195">
        <v>1.1000000000000001</v>
      </c>
      <c r="B11" s="196" t="s">
        <v>40</v>
      </c>
      <c r="C11" s="197" t="s">
        <v>200</v>
      </c>
      <c r="D11" s="198" t="s">
        <v>41</v>
      </c>
      <c r="E11" s="199"/>
      <c r="F11" s="200">
        <v>7</v>
      </c>
      <c r="G11" s="21"/>
      <c r="H11" s="21"/>
      <c r="I11" s="21"/>
      <c r="J11" s="21"/>
      <c r="K11" s="21"/>
      <c r="L11" s="21"/>
      <c r="M11" s="21"/>
      <c r="N11" s="201"/>
    </row>
    <row r="12" spans="1:17" s="208" customFormat="1" ht="13.8">
      <c r="A12" s="203"/>
      <c r="B12" s="204"/>
      <c r="C12" s="205" t="s">
        <v>36</v>
      </c>
      <c r="D12" s="203" t="s">
        <v>37</v>
      </c>
      <c r="E12" s="206">
        <v>10.199999999999999</v>
      </c>
      <c r="F12" s="138">
        <f>F11*E12</f>
        <v>71.399999999999991</v>
      </c>
      <c r="G12" s="21"/>
      <c r="H12" s="21"/>
      <c r="I12" s="21">
        <v>6.6</v>
      </c>
      <c r="J12" s="21">
        <f>F12*I12</f>
        <v>471.2399999999999</v>
      </c>
      <c r="K12" s="21"/>
      <c r="L12" s="21"/>
      <c r="M12" s="21">
        <f>H12+J12+L12</f>
        <v>471.2399999999999</v>
      </c>
      <c r="N12" s="207"/>
    </row>
    <row r="13" spans="1:17" s="208" customFormat="1" ht="13.8">
      <c r="A13" s="203"/>
      <c r="B13" s="204"/>
      <c r="C13" s="205" t="s">
        <v>38</v>
      </c>
      <c r="D13" s="203" t="s">
        <v>39</v>
      </c>
      <c r="E13" s="206">
        <v>0.23</v>
      </c>
      <c r="F13" s="138">
        <f>F11*E13</f>
        <v>1.61</v>
      </c>
      <c r="G13" s="21"/>
      <c r="H13" s="21"/>
      <c r="I13" s="21"/>
      <c r="J13" s="21"/>
      <c r="K13" s="21">
        <v>4</v>
      </c>
      <c r="L13" s="21">
        <f>F13*K13</f>
        <v>6.44</v>
      </c>
      <c r="M13" s="21">
        <f>H13+J13+L13</f>
        <v>6.44</v>
      </c>
      <c r="N13" s="207"/>
    </row>
    <row r="14" spans="1:17" s="209" customFormat="1">
      <c r="A14" s="434">
        <v>1.2</v>
      </c>
      <c r="B14" s="409" t="s">
        <v>177</v>
      </c>
      <c r="C14" s="193" t="s">
        <v>199</v>
      </c>
      <c r="D14" s="361" t="s">
        <v>143</v>
      </c>
      <c r="E14" s="361"/>
      <c r="F14" s="164">
        <v>281</v>
      </c>
      <c r="G14" s="164"/>
      <c r="H14" s="164"/>
      <c r="I14" s="164"/>
      <c r="J14" s="164"/>
      <c r="K14" s="164"/>
      <c r="L14" s="164"/>
      <c r="M14" s="164"/>
    </row>
    <row r="15" spans="1:17" s="209" customFormat="1">
      <c r="A15" s="362"/>
      <c r="B15" s="410"/>
      <c r="C15" s="194" t="s">
        <v>144</v>
      </c>
      <c r="D15" s="362" t="s">
        <v>145</v>
      </c>
      <c r="E15" s="362">
        <v>0.159</v>
      </c>
      <c r="F15" s="165">
        <f>F14*E15</f>
        <v>44.679000000000002</v>
      </c>
      <c r="G15" s="165"/>
      <c r="H15" s="165"/>
      <c r="I15" s="165">
        <v>6.6</v>
      </c>
      <c r="J15" s="165">
        <f>F15*I15</f>
        <v>294.88139999999999</v>
      </c>
      <c r="K15" s="165"/>
      <c r="L15" s="165"/>
      <c r="M15" s="165">
        <f>H15+J15+L15</f>
        <v>294.88139999999999</v>
      </c>
    </row>
    <row r="16" spans="1:17" s="209" customFormat="1">
      <c r="A16" s="362"/>
      <c r="B16" s="411"/>
      <c r="C16" s="194" t="s">
        <v>146</v>
      </c>
      <c r="D16" s="363" t="s">
        <v>147</v>
      </c>
      <c r="E16" s="362">
        <v>1.7000000000000001E-2</v>
      </c>
      <c r="F16" s="165">
        <f>F14*E16</f>
        <v>4.7770000000000001</v>
      </c>
      <c r="G16" s="165"/>
      <c r="H16" s="165"/>
      <c r="I16" s="165"/>
      <c r="J16" s="165"/>
      <c r="K16" s="165">
        <v>4</v>
      </c>
      <c r="L16" s="165">
        <f>F16*K16</f>
        <v>19.108000000000001</v>
      </c>
      <c r="M16" s="165">
        <f>H16+J16+L16</f>
        <v>19.108000000000001</v>
      </c>
    </row>
    <row r="17" spans="1:20" s="202" customFormat="1" ht="18" customHeight="1">
      <c r="A17" s="195">
        <v>1.3</v>
      </c>
      <c r="B17" s="196" t="s">
        <v>44</v>
      </c>
      <c r="C17" s="197" t="s">
        <v>45</v>
      </c>
      <c r="D17" s="198" t="s">
        <v>46</v>
      </c>
      <c r="E17" s="199"/>
      <c r="F17" s="200">
        <v>2</v>
      </c>
      <c r="G17" s="21"/>
      <c r="H17" s="21"/>
      <c r="I17" s="21"/>
      <c r="J17" s="21"/>
      <c r="K17" s="21"/>
      <c r="L17" s="21"/>
      <c r="M17" s="21"/>
      <c r="N17" s="201"/>
    </row>
    <row r="18" spans="1:20" s="215" customFormat="1">
      <c r="A18" s="210"/>
      <c r="B18" s="211"/>
      <c r="C18" s="212" t="s">
        <v>43</v>
      </c>
      <c r="D18" s="210" t="s">
        <v>37</v>
      </c>
      <c r="E18" s="213">
        <v>1.85</v>
      </c>
      <c r="F18" s="138">
        <f>F17*E18</f>
        <v>3.7</v>
      </c>
      <c r="G18" s="21"/>
      <c r="H18" s="21"/>
      <c r="I18" s="21">
        <v>6.6</v>
      </c>
      <c r="J18" s="21">
        <f>F18*I18</f>
        <v>24.419999999999998</v>
      </c>
      <c r="K18" s="21"/>
      <c r="L18" s="21"/>
      <c r="M18" s="21">
        <f>H18+J18+L18</f>
        <v>24.419999999999998</v>
      </c>
      <c r="N18" s="214"/>
    </row>
    <row r="19" spans="1:20" s="202" customFormat="1" ht="27.6">
      <c r="A19" s="195">
        <v>1.4</v>
      </c>
      <c r="B19" s="196" t="s">
        <v>44</v>
      </c>
      <c r="C19" s="197" t="s">
        <v>203</v>
      </c>
      <c r="D19" s="198" t="s">
        <v>46</v>
      </c>
      <c r="E19" s="199"/>
      <c r="F19" s="200">
        <v>8</v>
      </c>
      <c r="G19" s="21"/>
      <c r="H19" s="21"/>
      <c r="I19" s="21"/>
      <c r="J19" s="21"/>
      <c r="K19" s="21"/>
      <c r="L19" s="21"/>
      <c r="M19" s="21"/>
      <c r="N19" s="201"/>
    </row>
    <row r="20" spans="1:20" s="215" customFormat="1">
      <c r="A20" s="210"/>
      <c r="B20" s="211"/>
      <c r="C20" s="212" t="s">
        <v>43</v>
      </c>
      <c r="D20" s="210" t="s">
        <v>37</v>
      </c>
      <c r="E20" s="213">
        <v>1.85</v>
      </c>
      <c r="F20" s="138">
        <f>F19*E20</f>
        <v>14.8</v>
      </c>
      <c r="G20" s="21"/>
      <c r="H20" s="21"/>
      <c r="I20" s="21">
        <v>6.6</v>
      </c>
      <c r="J20" s="21">
        <f>F20*I20</f>
        <v>97.679999999999993</v>
      </c>
      <c r="K20" s="21"/>
      <c r="L20" s="21"/>
      <c r="M20" s="21">
        <f>H20+J20+L20</f>
        <v>97.679999999999993</v>
      </c>
      <c r="N20" s="214"/>
    </row>
    <row r="21" spans="1:20" s="202" customFormat="1" ht="27.6">
      <c r="A21" s="195">
        <v>1.5</v>
      </c>
      <c r="B21" s="196" t="s">
        <v>47</v>
      </c>
      <c r="C21" s="197" t="s">
        <v>204</v>
      </c>
      <c r="D21" s="198" t="s">
        <v>46</v>
      </c>
      <c r="E21" s="199"/>
      <c r="F21" s="200">
        <v>8</v>
      </c>
      <c r="G21" s="21"/>
      <c r="H21" s="21"/>
      <c r="I21" s="21"/>
      <c r="J21" s="21"/>
      <c r="K21" s="21"/>
      <c r="L21" s="21"/>
      <c r="M21" s="21"/>
      <c r="N21" s="201"/>
    </row>
    <row r="22" spans="1:20" s="215" customFormat="1">
      <c r="A22" s="210"/>
      <c r="B22" s="211"/>
      <c r="C22" s="212" t="s">
        <v>36</v>
      </c>
      <c r="D22" s="210" t="s">
        <v>37</v>
      </c>
      <c r="E22" s="213">
        <v>0.53</v>
      </c>
      <c r="F22" s="138">
        <f>E22*F21</f>
        <v>4.24</v>
      </c>
      <c r="G22" s="21"/>
      <c r="H22" s="21"/>
      <c r="I22" s="21">
        <v>6.6</v>
      </c>
      <c r="J22" s="21">
        <f>F22*I22</f>
        <v>27.983999999999998</v>
      </c>
      <c r="K22" s="21"/>
      <c r="L22" s="21"/>
      <c r="M22" s="21">
        <f>H22+J22+L22</f>
        <v>27.983999999999998</v>
      </c>
      <c r="N22" s="214"/>
    </row>
    <row r="23" spans="1:20" s="202" customFormat="1" ht="27.6">
      <c r="A23" s="195">
        <v>1.6</v>
      </c>
      <c r="B23" s="196" t="s">
        <v>47</v>
      </c>
      <c r="C23" s="197" t="s">
        <v>48</v>
      </c>
      <c r="D23" s="198" t="s">
        <v>46</v>
      </c>
      <c r="E23" s="199"/>
      <c r="F23" s="200">
        <f>F17</f>
        <v>2</v>
      </c>
      <c r="G23" s="21"/>
      <c r="H23" s="21"/>
      <c r="I23" s="21"/>
      <c r="J23" s="21"/>
      <c r="K23" s="21"/>
      <c r="L23" s="21"/>
      <c r="M23" s="21"/>
      <c r="N23" s="201"/>
    </row>
    <row r="24" spans="1:20" s="215" customFormat="1">
      <c r="A24" s="210"/>
      <c r="B24" s="211"/>
      <c r="C24" s="212" t="s">
        <v>36</v>
      </c>
      <c r="D24" s="210" t="s">
        <v>37</v>
      </c>
      <c r="E24" s="213">
        <v>0.53</v>
      </c>
      <c r="F24" s="138">
        <f>E24*F23</f>
        <v>1.06</v>
      </c>
      <c r="G24" s="21"/>
      <c r="H24" s="21"/>
      <c r="I24" s="21">
        <v>6.6</v>
      </c>
      <c r="J24" s="21">
        <f>F24*I24</f>
        <v>6.9959999999999996</v>
      </c>
      <c r="K24" s="21"/>
      <c r="L24" s="21"/>
      <c r="M24" s="21">
        <f>H24+J24+L24</f>
        <v>6.9959999999999996</v>
      </c>
      <c r="N24" s="214"/>
    </row>
    <row r="25" spans="1:20" s="218" customFormat="1" ht="27.6">
      <c r="A25" s="195">
        <v>1.7</v>
      </c>
      <c r="B25" s="196"/>
      <c r="C25" s="197" t="s">
        <v>205</v>
      </c>
      <c r="D25" s="198" t="s">
        <v>46</v>
      </c>
      <c r="E25" s="199"/>
      <c r="F25" s="200">
        <v>10</v>
      </c>
      <c r="G25" s="216"/>
      <c r="H25" s="216"/>
      <c r="I25" s="216"/>
      <c r="J25" s="216"/>
      <c r="K25" s="216">
        <v>4.6100000000000003</v>
      </c>
      <c r="L25" s="216">
        <f>K25*F25</f>
        <v>46.1</v>
      </c>
      <c r="M25" s="216">
        <f>H25+J25+L25</f>
        <v>46.1</v>
      </c>
      <c r="N25" s="217"/>
    </row>
    <row r="26" spans="1:20" s="225" customFormat="1" ht="16.5" customHeight="1">
      <c r="A26" s="219"/>
      <c r="B26" s="219"/>
      <c r="C26" s="219" t="s">
        <v>49</v>
      </c>
      <c r="D26" s="219"/>
      <c r="E26" s="220"/>
      <c r="F26" s="221"/>
      <c r="G26" s="222"/>
      <c r="H26" s="222"/>
      <c r="I26" s="222"/>
      <c r="J26" s="222">
        <f>SUM(J11:J25)</f>
        <v>923.20139999999981</v>
      </c>
      <c r="K26" s="222"/>
      <c r="L26" s="222">
        <f>SUM(L11:L25)</f>
        <v>71.647999999999996</v>
      </c>
      <c r="M26" s="222">
        <f>L26+J26+H26</f>
        <v>994.84939999999983</v>
      </c>
      <c r="N26" s="223"/>
      <c r="O26" s="224"/>
      <c r="P26" s="224"/>
      <c r="Q26" s="224"/>
      <c r="R26" s="224"/>
      <c r="S26" s="224"/>
      <c r="T26" s="224"/>
    </row>
    <row r="27" spans="1:20" s="254" customFormat="1" ht="16.5" customHeight="1">
      <c r="A27" s="219"/>
      <c r="B27" s="246"/>
      <c r="C27" s="247" t="s">
        <v>130</v>
      </c>
      <c r="D27" s="248">
        <v>0.05</v>
      </c>
      <c r="E27" s="249"/>
      <c r="F27" s="250"/>
      <c r="G27" s="251"/>
      <c r="H27" s="251"/>
      <c r="I27" s="251"/>
      <c r="J27" s="251"/>
      <c r="K27" s="251"/>
      <c r="L27" s="251"/>
      <c r="M27" s="251">
        <f>L27+J27+H27</f>
        <v>0</v>
      </c>
      <c r="N27" s="252"/>
      <c r="O27" s="252"/>
      <c r="P27" s="253"/>
      <c r="Q27" s="253"/>
      <c r="R27" s="253"/>
      <c r="S27" s="253"/>
      <c r="T27" s="253"/>
    </row>
    <row r="28" spans="1:20" s="254" customFormat="1" ht="15.75" customHeight="1">
      <c r="A28" s="219"/>
      <c r="B28" s="246"/>
      <c r="C28" s="247" t="s">
        <v>49</v>
      </c>
      <c r="D28" s="247"/>
      <c r="E28" s="249"/>
      <c r="F28" s="250"/>
      <c r="G28" s="237"/>
      <c r="H28" s="237"/>
      <c r="I28" s="237"/>
      <c r="J28" s="237">
        <f>J26+J27</f>
        <v>923.20139999999981</v>
      </c>
      <c r="K28" s="237"/>
      <c r="L28" s="237">
        <f>L26+L27</f>
        <v>71.647999999999996</v>
      </c>
      <c r="M28" s="237">
        <f>M26+M27</f>
        <v>994.84939999999983</v>
      </c>
      <c r="N28" s="255"/>
      <c r="O28" s="252"/>
      <c r="P28" s="253"/>
      <c r="Q28" s="253"/>
      <c r="R28" s="253"/>
      <c r="S28" s="253"/>
      <c r="T28" s="253"/>
    </row>
    <row r="29" spans="1:20" s="240" customFormat="1" ht="15.75" customHeight="1">
      <c r="A29" s="229"/>
      <c r="B29" s="230"/>
      <c r="C29" s="231" t="s">
        <v>50</v>
      </c>
      <c r="D29" s="232">
        <v>0.1</v>
      </c>
      <c r="E29" s="233" t="s">
        <v>131</v>
      </c>
      <c r="F29" s="234"/>
      <c r="G29" s="235"/>
      <c r="H29" s="236"/>
      <c r="I29" s="236"/>
      <c r="J29" s="236"/>
      <c r="K29" s="236"/>
      <c r="L29" s="236"/>
      <c r="M29" s="237">
        <f>M28*D29</f>
        <v>99.484939999999995</v>
      </c>
      <c r="N29" s="226"/>
      <c r="O29" s="227"/>
      <c r="P29" s="238"/>
      <c r="Q29" s="239"/>
      <c r="R29" s="239"/>
      <c r="S29" s="239"/>
      <c r="T29" s="239"/>
    </row>
    <row r="30" spans="1:20" s="240" customFormat="1" ht="15.75" customHeight="1">
      <c r="A30" s="229"/>
      <c r="B30" s="230"/>
      <c r="C30" s="231" t="s">
        <v>49</v>
      </c>
      <c r="D30" s="241"/>
      <c r="E30" s="233"/>
      <c r="F30" s="234"/>
      <c r="G30" s="235"/>
      <c r="H30" s="236"/>
      <c r="I30" s="236"/>
      <c r="J30" s="236"/>
      <c r="K30" s="236"/>
      <c r="L30" s="236"/>
      <c r="M30" s="237">
        <f>M28+M29</f>
        <v>1094.3343399999999</v>
      </c>
      <c r="N30" s="228"/>
      <c r="O30" s="227"/>
      <c r="P30" s="238"/>
      <c r="Q30" s="239"/>
      <c r="R30" s="239"/>
      <c r="S30" s="239"/>
      <c r="T30" s="239"/>
    </row>
    <row r="31" spans="1:20" s="240" customFormat="1" ht="15.75" customHeight="1">
      <c r="A31" s="229"/>
      <c r="B31" s="230"/>
      <c r="C31" s="231" t="s">
        <v>51</v>
      </c>
      <c r="D31" s="232">
        <v>0.08</v>
      </c>
      <c r="E31" s="233"/>
      <c r="F31" s="234"/>
      <c r="G31" s="235"/>
      <c r="H31" s="236"/>
      <c r="I31" s="236"/>
      <c r="J31" s="236"/>
      <c r="K31" s="236"/>
      <c r="L31" s="236"/>
      <c r="M31" s="237">
        <f>M30*D31</f>
        <v>87.546747199999999</v>
      </c>
      <c r="N31" s="242"/>
      <c r="O31" s="243"/>
      <c r="P31" s="244"/>
      <c r="Q31" s="245"/>
      <c r="R31" s="245"/>
      <c r="S31" s="245"/>
      <c r="T31" s="245"/>
    </row>
    <row r="32" spans="1:20" s="240" customFormat="1" ht="15.75" customHeight="1">
      <c r="A32" s="229"/>
      <c r="B32" s="230"/>
      <c r="C32" s="231" t="s">
        <v>52</v>
      </c>
      <c r="D32" s="241"/>
      <c r="E32" s="233"/>
      <c r="F32" s="234"/>
      <c r="G32" s="235"/>
      <c r="H32" s="236"/>
      <c r="I32" s="236"/>
      <c r="J32" s="236"/>
      <c r="K32" s="236"/>
      <c r="L32" s="236"/>
      <c r="M32" s="237">
        <f>M30+M31</f>
        <v>1181.8810871999999</v>
      </c>
      <c r="N32" s="226"/>
      <c r="O32" s="227"/>
      <c r="P32" s="238"/>
      <c r="Q32" s="239"/>
      <c r="R32" s="239"/>
      <c r="S32" s="239"/>
      <c r="T32" s="239"/>
    </row>
    <row r="33" spans="1:20" s="17" customFormat="1" ht="17.25" customHeight="1">
      <c r="A33" s="330"/>
      <c r="B33" s="330"/>
      <c r="C33" s="330" t="s">
        <v>53</v>
      </c>
      <c r="D33" s="330"/>
      <c r="E33" s="146"/>
      <c r="F33" s="139"/>
      <c r="G33" s="133"/>
      <c r="H33" s="133"/>
      <c r="I33" s="133"/>
      <c r="J33" s="133"/>
      <c r="K33" s="133"/>
      <c r="L33" s="133"/>
      <c r="M33" s="133"/>
      <c r="N33" s="149"/>
    </row>
    <row r="34" spans="1:20" s="12" customFormat="1">
      <c r="A34" s="210"/>
      <c r="B34" s="211"/>
      <c r="C34" s="195" t="s">
        <v>140</v>
      </c>
      <c r="D34" s="210"/>
      <c r="E34" s="213"/>
      <c r="F34" s="138"/>
      <c r="G34" s="21"/>
      <c r="H34" s="21"/>
      <c r="I34" s="21"/>
      <c r="J34" s="21"/>
      <c r="K34" s="21"/>
      <c r="L34" s="21"/>
      <c r="M34" s="21"/>
      <c r="N34" s="154"/>
      <c r="O34" s="14"/>
      <c r="P34" s="14"/>
      <c r="Q34" s="14"/>
      <c r="R34" s="14"/>
      <c r="S34" s="14"/>
      <c r="T34" s="14"/>
    </row>
    <row r="35" spans="1:20" s="181" customFormat="1">
      <c r="A35" s="435">
        <v>2.1</v>
      </c>
      <c r="B35" s="364" t="s">
        <v>166</v>
      </c>
      <c r="C35" s="177" t="s">
        <v>167</v>
      </c>
      <c r="D35" s="361" t="s">
        <v>152</v>
      </c>
      <c r="E35" s="361"/>
      <c r="F35" s="178">
        <v>4.1369999999999996</v>
      </c>
      <c r="G35" s="179"/>
      <c r="H35" s="180"/>
      <c r="I35" s="180"/>
      <c r="J35" s="180"/>
      <c r="K35" s="180"/>
      <c r="L35" s="180"/>
      <c r="M35" s="180"/>
    </row>
    <row r="36" spans="1:20" s="185" customFormat="1">
      <c r="A36" s="436"/>
      <c r="B36" s="365"/>
      <c r="C36" s="182" t="s">
        <v>149</v>
      </c>
      <c r="D36" s="362" t="s">
        <v>145</v>
      </c>
      <c r="E36" s="362">
        <v>23.8</v>
      </c>
      <c r="F36" s="183">
        <f>F35*E36</f>
        <v>98.460599999999999</v>
      </c>
      <c r="G36" s="183"/>
      <c r="H36" s="184"/>
      <c r="I36" s="184">
        <v>8.5</v>
      </c>
      <c r="J36" s="184">
        <f>F36*I36</f>
        <v>836.91509999999994</v>
      </c>
      <c r="K36" s="184"/>
      <c r="L36" s="184"/>
      <c r="M36" s="184">
        <f>H36+J36+L36</f>
        <v>836.91509999999994</v>
      </c>
    </row>
    <row r="37" spans="1:20" s="185" customFormat="1">
      <c r="A37" s="436"/>
      <c r="B37" s="365"/>
      <c r="C37" s="182" t="s">
        <v>146</v>
      </c>
      <c r="D37" s="362" t="s">
        <v>147</v>
      </c>
      <c r="E37" s="362">
        <v>2.1</v>
      </c>
      <c r="F37" s="183">
        <f>F35*E37</f>
        <v>8.6876999999999995</v>
      </c>
      <c r="G37" s="183"/>
      <c r="H37" s="184"/>
      <c r="I37" s="184"/>
      <c r="J37" s="184"/>
      <c r="K37" s="184">
        <v>4</v>
      </c>
      <c r="L37" s="184">
        <f>F37*K37</f>
        <v>34.750799999999998</v>
      </c>
      <c r="M37" s="184">
        <f>H37+J37+L37</f>
        <v>34.750799999999998</v>
      </c>
    </row>
    <row r="38" spans="1:20" s="185" customFormat="1">
      <c r="A38" s="436"/>
      <c r="B38" s="365"/>
      <c r="C38" s="168" t="s">
        <v>150</v>
      </c>
      <c r="D38" s="362"/>
      <c r="E38" s="362"/>
      <c r="F38" s="183"/>
      <c r="G38" s="183"/>
      <c r="H38" s="184"/>
      <c r="I38" s="184"/>
      <c r="J38" s="184"/>
      <c r="K38" s="184"/>
      <c r="L38" s="184"/>
      <c r="M38" s="184"/>
    </row>
    <row r="39" spans="1:20" s="185" customFormat="1">
      <c r="A39" s="436"/>
      <c r="B39" s="186"/>
      <c r="C39" s="182" t="s">
        <v>168</v>
      </c>
      <c r="D39" s="362" t="s">
        <v>152</v>
      </c>
      <c r="E39" s="362">
        <v>1.05</v>
      </c>
      <c r="F39" s="183">
        <f>F35*E39</f>
        <v>4.3438499999999998</v>
      </c>
      <c r="G39" s="183">
        <v>678</v>
      </c>
      <c r="H39" s="184">
        <f t="shared" ref="H39:H44" si="0">F39*G39</f>
        <v>2945.1302999999998</v>
      </c>
      <c r="I39" s="184"/>
      <c r="J39" s="184"/>
      <c r="K39" s="184"/>
      <c r="L39" s="184"/>
      <c r="M39" s="184">
        <f t="shared" ref="M39:M44" si="1">H39+J39+L39</f>
        <v>2945.1302999999998</v>
      </c>
    </row>
    <row r="40" spans="1:20" s="185" customFormat="1">
      <c r="A40" s="436"/>
      <c r="B40" s="187"/>
      <c r="C40" s="182" t="s">
        <v>169</v>
      </c>
      <c r="D40" s="362" t="s">
        <v>154</v>
      </c>
      <c r="E40" s="362">
        <v>7.2</v>
      </c>
      <c r="F40" s="183">
        <f>F35*E40</f>
        <v>29.786399999999997</v>
      </c>
      <c r="G40" s="183">
        <v>4.8</v>
      </c>
      <c r="H40" s="184">
        <f t="shared" si="0"/>
        <v>142.97471999999999</v>
      </c>
      <c r="I40" s="184"/>
      <c r="J40" s="184"/>
      <c r="K40" s="184"/>
      <c r="L40" s="184"/>
      <c r="M40" s="184">
        <f t="shared" si="1"/>
        <v>142.97471999999999</v>
      </c>
    </row>
    <row r="41" spans="1:20" s="185" customFormat="1">
      <c r="A41" s="436"/>
      <c r="B41" s="365"/>
      <c r="C41" s="182" t="s">
        <v>170</v>
      </c>
      <c r="D41" s="362" t="s">
        <v>154</v>
      </c>
      <c r="E41" s="362">
        <v>1.96</v>
      </c>
      <c r="F41" s="183">
        <f>F35*E41</f>
        <v>8.1085199999999986</v>
      </c>
      <c r="G41" s="183">
        <v>9.1999999999999993</v>
      </c>
      <c r="H41" s="184">
        <f t="shared" si="0"/>
        <v>74.598383999999982</v>
      </c>
      <c r="I41" s="184"/>
      <c r="J41" s="184"/>
      <c r="K41" s="184"/>
      <c r="L41" s="184"/>
      <c r="M41" s="184">
        <f t="shared" si="1"/>
        <v>74.598383999999982</v>
      </c>
    </row>
    <row r="42" spans="1:20" s="185" customFormat="1">
      <c r="A42" s="436"/>
      <c r="B42" s="365"/>
      <c r="C42" s="182" t="s">
        <v>171</v>
      </c>
      <c r="D42" s="362" t="s">
        <v>143</v>
      </c>
      <c r="E42" s="362">
        <v>3.38</v>
      </c>
      <c r="F42" s="183">
        <f>F35*E42</f>
        <v>13.983059999999998</v>
      </c>
      <c r="G42" s="183">
        <v>5.0999999999999996</v>
      </c>
      <c r="H42" s="184">
        <f t="shared" si="0"/>
        <v>71.313605999999993</v>
      </c>
      <c r="I42" s="184"/>
      <c r="J42" s="184"/>
      <c r="K42" s="184"/>
      <c r="L42" s="184"/>
      <c r="M42" s="184">
        <f t="shared" si="1"/>
        <v>71.313605999999993</v>
      </c>
    </row>
    <row r="43" spans="1:20" s="188" customFormat="1">
      <c r="A43" s="436"/>
      <c r="B43" s="365"/>
      <c r="C43" s="182" t="s">
        <v>172</v>
      </c>
      <c r="D43" s="362" t="s">
        <v>154</v>
      </c>
      <c r="E43" s="362">
        <v>4.38</v>
      </c>
      <c r="F43" s="183">
        <f>F35*E43</f>
        <v>18.120059999999999</v>
      </c>
      <c r="G43" s="183">
        <v>2.79</v>
      </c>
      <c r="H43" s="184">
        <f t="shared" si="0"/>
        <v>50.554967399999995</v>
      </c>
      <c r="I43" s="184"/>
      <c r="J43" s="184"/>
      <c r="K43" s="184"/>
      <c r="L43" s="184"/>
      <c r="M43" s="184">
        <f t="shared" si="1"/>
        <v>50.554967399999995</v>
      </c>
    </row>
    <row r="44" spans="1:20" s="185" customFormat="1">
      <c r="A44" s="437"/>
      <c r="B44" s="366"/>
      <c r="C44" s="189" t="s">
        <v>155</v>
      </c>
      <c r="D44" s="363" t="s">
        <v>147</v>
      </c>
      <c r="E44" s="363">
        <v>3.44</v>
      </c>
      <c r="F44" s="190">
        <f>F35*E44</f>
        <v>14.231279999999998</v>
      </c>
      <c r="G44" s="190">
        <v>4</v>
      </c>
      <c r="H44" s="191">
        <f t="shared" si="0"/>
        <v>56.925119999999993</v>
      </c>
      <c r="I44" s="191"/>
      <c r="J44" s="191"/>
      <c r="K44" s="191"/>
      <c r="L44" s="191"/>
      <c r="M44" s="191">
        <f t="shared" si="1"/>
        <v>56.925119999999993</v>
      </c>
    </row>
    <row r="45" spans="1:20" s="185" customFormat="1">
      <c r="A45" s="435">
        <v>2.2000000000000002</v>
      </c>
      <c r="B45" s="412" t="s">
        <v>173</v>
      </c>
      <c r="C45" s="192" t="s">
        <v>174</v>
      </c>
      <c r="D45" s="361" t="s">
        <v>152</v>
      </c>
      <c r="E45" s="361"/>
      <c r="F45" s="178">
        <f>F35</f>
        <v>4.1369999999999996</v>
      </c>
      <c r="G45" s="179"/>
      <c r="H45" s="180"/>
      <c r="I45" s="180"/>
      <c r="J45" s="180"/>
      <c r="K45" s="180"/>
      <c r="L45" s="180"/>
      <c r="M45" s="180"/>
    </row>
    <row r="46" spans="1:20" s="185" customFormat="1">
      <c r="A46" s="436"/>
      <c r="B46" s="413"/>
      <c r="C46" s="182" t="s">
        <v>149</v>
      </c>
      <c r="D46" s="362" t="s">
        <v>145</v>
      </c>
      <c r="E46" s="362">
        <v>0.87</v>
      </c>
      <c r="F46" s="183">
        <f>F45*E46</f>
        <v>3.5991899999999997</v>
      </c>
      <c r="G46" s="183"/>
      <c r="H46" s="184"/>
      <c r="I46" s="184">
        <v>8.5</v>
      </c>
      <c r="J46" s="184">
        <f>F46*I46</f>
        <v>30.593114999999997</v>
      </c>
      <c r="K46" s="184"/>
      <c r="L46" s="184"/>
      <c r="M46" s="184">
        <f>H46+J46+L46</f>
        <v>30.593114999999997</v>
      </c>
    </row>
    <row r="47" spans="1:20" s="185" customFormat="1">
      <c r="A47" s="436"/>
      <c r="B47" s="413"/>
      <c r="C47" s="182" t="s">
        <v>146</v>
      </c>
      <c r="D47" s="362" t="s">
        <v>147</v>
      </c>
      <c r="E47" s="362">
        <v>0.13</v>
      </c>
      <c r="F47" s="183">
        <f>F45*E47</f>
        <v>0.53781000000000001</v>
      </c>
      <c r="G47" s="183"/>
      <c r="H47" s="184"/>
      <c r="I47" s="184"/>
      <c r="J47" s="184"/>
      <c r="K47" s="184">
        <v>4</v>
      </c>
      <c r="L47" s="184">
        <f>F47*K47</f>
        <v>2.15124</v>
      </c>
      <c r="M47" s="184">
        <f>H47+J47+L47</f>
        <v>2.15124</v>
      </c>
    </row>
    <row r="48" spans="1:20" s="185" customFormat="1">
      <c r="A48" s="436"/>
      <c r="B48" s="413"/>
      <c r="C48" s="168" t="s">
        <v>150</v>
      </c>
      <c r="D48" s="362"/>
      <c r="E48" s="362"/>
      <c r="F48" s="183"/>
      <c r="G48" s="183"/>
      <c r="H48" s="184"/>
      <c r="I48" s="184"/>
      <c r="J48" s="184"/>
      <c r="K48" s="184"/>
      <c r="L48" s="184"/>
      <c r="M48" s="184"/>
    </row>
    <row r="49" spans="1:13" s="185" customFormat="1">
      <c r="A49" s="436"/>
      <c r="B49" s="413"/>
      <c r="C49" s="182" t="s">
        <v>158</v>
      </c>
      <c r="D49" s="362" t="s">
        <v>154</v>
      </c>
      <c r="E49" s="362">
        <v>7.2</v>
      </c>
      <c r="F49" s="183">
        <f>F45*E49</f>
        <v>29.786399999999997</v>
      </c>
      <c r="G49" s="170">
        <v>2.2000000000000002</v>
      </c>
      <c r="H49" s="184">
        <f>F49*G49</f>
        <v>65.530079999999998</v>
      </c>
      <c r="I49" s="184"/>
      <c r="J49" s="184"/>
      <c r="K49" s="184"/>
      <c r="L49" s="184"/>
      <c r="M49" s="184">
        <f>H49+J49+L49</f>
        <v>65.530079999999998</v>
      </c>
    </row>
    <row r="50" spans="1:13" s="185" customFormat="1">
      <c r="A50" s="436"/>
      <c r="B50" s="413"/>
      <c r="C50" s="182" t="s">
        <v>159</v>
      </c>
      <c r="D50" s="362" t="s">
        <v>154</v>
      </c>
      <c r="E50" s="362">
        <v>1.79</v>
      </c>
      <c r="F50" s="183">
        <f>F45*E50</f>
        <v>7.4052299999999995</v>
      </c>
      <c r="G50" s="170">
        <v>1.2</v>
      </c>
      <c r="H50" s="184">
        <f>F50*G50</f>
        <v>8.8862759999999987</v>
      </c>
      <c r="I50" s="184"/>
      <c r="J50" s="184"/>
      <c r="K50" s="184"/>
      <c r="L50" s="184"/>
      <c r="M50" s="184">
        <f>H50+J50+L50</f>
        <v>8.8862759999999987</v>
      </c>
    </row>
    <row r="51" spans="1:13" s="188" customFormat="1">
      <c r="A51" s="436"/>
      <c r="B51" s="413"/>
      <c r="C51" s="182" t="s">
        <v>160</v>
      </c>
      <c r="D51" s="362" t="s">
        <v>154</v>
      </c>
      <c r="E51" s="362">
        <v>1.07</v>
      </c>
      <c r="F51" s="183">
        <f>F45*E51</f>
        <v>4.42659</v>
      </c>
      <c r="G51" s="170">
        <v>1.6</v>
      </c>
      <c r="H51" s="184">
        <f>F51*G51</f>
        <v>7.0825440000000004</v>
      </c>
      <c r="I51" s="184"/>
      <c r="J51" s="184"/>
      <c r="K51" s="184"/>
      <c r="L51" s="184"/>
      <c r="M51" s="184">
        <f>H51+J51+L51</f>
        <v>7.0825440000000004</v>
      </c>
    </row>
    <row r="52" spans="1:13" s="188" customFormat="1">
      <c r="A52" s="437"/>
      <c r="B52" s="414"/>
      <c r="C52" s="189" t="s">
        <v>155</v>
      </c>
      <c r="D52" s="363" t="s">
        <v>147</v>
      </c>
      <c r="E52" s="363">
        <v>0.1</v>
      </c>
      <c r="F52" s="190">
        <f>F45*E52</f>
        <v>0.41369999999999996</v>
      </c>
      <c r="G52" s="170">
        <v>4</v>
      </c>
      <c r="H52" s="191">
        <f>F52*G52</f>
        <v>1.6547999999999998</v>
      </c>
      <c r="I52" s="191"/>
      <c r="J52" s="191"/>
      <c r="K52" s="191"/>
      <c r="L52" s="191"/>
      <c r="M52" s="191">
        <f>H52+J52+L52</f>
        <v>1.6547999999999998</v>
      </c>
    </row>
    <row r="53" spans="1:13" s="171" customFormat="1">
      <c r="A53" s="438">
        <v>2.2999999999999998</v>
      </c>
      <c r="B53" s="331" t="s">
        <v>148</v>
      </c>
      <c r="C53" s="332" t="s">
        <v>175</v>
      </c>
      <c r="D53" s="360" t="s">
        <v>143</v>
      </c>
      <c r="E53" s="360"/>
      <c r="F53" s="169">
        <v>281</v>
      </c>
      <c r="G53" s="170"/>
      <c r="H53" s="170"/>
      <c r="I53" s="170"/>
      <c r="J53" s="170"/>
      <c r="K53" s="170"/>
      <c r="L53" s="170"/>
      <c r="M53" s="170"/>
    </row>
    <row r="54" spans="1:13" s="172" customFormat="1">
      <c r="A54" s="438"/>
      <c r="B54" s="331"/>
      <c r="C54" s="333" t="s">
        <v>149</v>
      </c>
      <c r="D54" s="360" t="s">
        <v>145</v>
      </c>
      <c r="E54" s="360">
        <v>0.24199999999999999</v>
      </c>
      <c r="F54" s="170">
        <f>F53*E54</f>
        <v>68.001999999999995</v>
      </c>
      <c r="G54" s="170"/>
      <c r="H54" s="170"/>
      <c r="I54" s="170">
        <v>8.5</v>
      </c>
      <c r="J54" s="170">
        <f>F54*I54</f>
        <v>578.01699999999994</v>
      </c>
      <c r="K54" s="170"/>
      <c r="L54" s="170"/>
      <c r="M54" s="170">
        <f>H54+J54+L54</f>
        <v>578.01699999999994</v>
      </c>
    </row>
    <row r="55" spans="1:13" s="172" customFormat="1">
      <c r="A55" s="438"/>
      <c r="B55" s="331"/>
      <c r="C55" s="333" t="s">
        <v>146</v>
      </c>
      <c r="D55" s="360" t="s">
        <v>147</v>
      </c>
      <c r="E55" s="360">
        <v>4.2999999999999997E-2</v>
      </c>
      <c r="F55" s="170">
        <f>F53*E55</f>
        <v>12.082999999999998</v>
      </c>
      <c r="G55" s="170"/>
      <c r="H55" s="170"/>
      <c r="I55" s="170"/>
      <c r="J55" s="170"/>
      <c r="K55" s="170">
        <v>4</v>
      </c>
      <c r="L55" s="170">
        <f>F55*K55</f>
        <v>48.331999999999994</v>
      </c>
      <c r="M55" s="170">
        <f>H55+J55+L55</f>
        <v>48.331999999999994</v>
      </c>
    </row>
    <row r="56" spans="1:13" s="172" customFormat="1">
      <c r="A56" s="438"/>
      <c r="B56" s="331"/>
      <c r="C56" s="334" t="s">
        <v>150</v>
      </c>
      <c r="D56" s="360"/>
      <c r="E56" s="360"/>
      <c r="F56" s="170"/>
      <c r="G56" s="170"/>
      <c r="H56" s="170"/>
      <c r="I56" s="170"/>
      <c r="J56" s="170"/>
      <c r="K56" s="170"/>
      <c r="L56" s="170"/>
      <c r="M56" s="170"/>
    </row>
    <row r="57" spans="1:13" s="174" customFormat="1">
      <c r="A57" s="438"/>
      <c r="B57" s="335"/>
      <c r="C57" s="336" t="s">
        <v>151</v>
      </c>
      <c r="D57" s="337" t="s">
        <v>152</v>
      </c>
      <c r="E57" s="338">
        <v>2.1000000000000001E-2</v>
      </c>
      <c r="F57" s="173">
        <f>E57*F53</f>
        <v>5.9010000000000007</v>
      </c>
      <c r="G57" s="173">
        <v>632</v>
      </c>
      <c r="H57" s="173">
        <f>F57*G57</f>
        <v>3729.4320000000002</v>
      </c>
      <c r="I57" s="173"/>
      <c r="J57" s="173"/>
      <c r="K57" s="173"/>
      <c r="L57" s="173"/>
      <c r="M57" s="173">
        <f>H57+J57+L57</f>
        <v>3729.4320000000002</v>
      </c>
    </row>
    <row r="58" spans="1:13" s="172" customFormat="1">
      <c r="A58" s="438"/>
      <c r="B58" s="339"/>
      <c r="C58" s="333" t="s">
        <v>153</v>
      </c>
      <c r="D58" s="360" t="s">
        <v>154</v>
      </c>
      <c r="E58" s="360">
        <v>0.112</v>
      </c>
      <c r="F58" s="170">
        <f>F53*E58</f>
        <v>31.472000000000001</v>
      </c>
      <c r="G58" s="170">
        <v>4.8</v>
      </c>
      <c r="H58" s="170">
        <f>F58*G58</f>
        <v>151.06559999999999</v>
      </c>
      <c r="I58" s="170"/>
      <c r="J58" s="170"/>
      <c r="K58" s="170"/>
      <c r="L58" s="170"/>
      <c r="M58" s="170">
        <f>H58+J58+L58</f>
        <v>151.06559999999999</v>
      </c>
    </row>
    <row r="59" spans="1:13" s="172" customFormat="1">
      <c r="A59" s="438"/>
      <c r="B59" s="331"/>
      <c r="C59" s="333" t="s">
        <v>155</v>
      </c>
      <c r="D59" s="360" t="s">
        <v>147</v>
      </c>
      <c r="E59" s="340">
        <v>4.8399999999999999E-2</v>
      </c>
      <c r="F59" s="170">
        <f>F53*E59</f>
        <v>13.6004</v>
      </c>
      <c r="G59" s="170">
        <v>4</v>
      </c>
      <c r="H59" s="170">
        <f>F59*G59</f>
        <v>54.401600000000002</v>
      </c>
      <c r="I59" s="170"/>
      <c r="J59" s="170"/>
      <c r="K59" s="170"/>
      <c r="L59" s="170"/>
      <c r="M59" s="170">
        <f>H59+J59+L59</f>
        <v>54.401600000000002</v>
      </c>
    </row>
    <row r="60" spans="1:13" s="172" customFormat="1">
      <c r="A60" s="438">
        <v>2.4</v>
      </c>
      <c r="B60" s="331" t="s">
        <v>156</v>
      </c>
      <c r="C60" s="332" t="s">
        <v>157</v>
      </c>
      <c r="D60" s="360" t="s">
        <v>143</v>
      </c>
      <c r="E60" s="360"/>
      <c r="F60" s="169">
        <f>F53</f>
        <v>281</v>
      </c>
      <c r="G60" s="170"/>
      <c r="H60" s="170"/>
      <c r="I60" s="170"/>
      <c r="J60" s="170"/>
      <c r="K60" s="170"/>
      <c r="L60" s="170"/>
      <c r="M60" s="170"/>
    </row>
    <row r="61" spans="1:13" s="172" customFormat="1">
      <c r="A61" s="438"/>
      <c r="B61" s="331"/>
      <c r="C61" s="333" t="s">
        <v>149</v>
      </c>
      <c r="D61" s="360" t="s">
        <v>145</v>
      </c>
      <c r="E61" s="360">
        <v>3.0300000000000001E-2</v>
      </c>
      <c r="F61" s="170">
        <f>F60*E61</f>
        <v>8.5143000000000004</v>
      </c>
      <c r="G61" s="170"/>
      <c r="H61" s="170"/>
      <c r="I61" s="170">
        <v>8.5</v>
      </c>
      <c r="J61" s="170">
        <f>F61*I61</f>
        <v>72.371549999999999</v>
      </c>
      <c r="K61" s="170"/>
      <c r="L61" s="170"/>
      <c r="M61" s="170">
        <f>H61+J61+L61</f>
        <v>72.371549999999999</v>
      </c>
    </row>
    <row r="62" spans="1:13" s="172" customFormat="1">
      <c r="A62" s="438"/>
      <c r="B62" s="331"/>
      <c r="C62" s="333" t="s">
        <v>146</v>
      </c>
      <c r="D62" s="360" t="s">
        <v>147</v>
      </c>
      <c r="E62" s="360">
        <v>4.1000000000000003E-3</v>
      </c>
      <c r="F62" s="170">
        <f>F60*E62</f>
        <v>1.1521000000000001</v>
      </c>
      <c r="G62" s="170"/>
      <c r="H62" s="170"/>
      <c r="I62" s="170"/>
      <c r="J62" s="170"/>
      <c r="K62" s="170">
        <v>4</v>
      </c>
      <c r="L62" s="170">
        <f>F62*K62</f>
        <v>4.6084000000000005</v>
      </c>
      <c r="M62" s="170">
        <f>H62+J62+L62</f>
        <v>4.6084000000000005</v>
      </c>
    </row>
    <row r="63" spans="1:13" s="172" customFormat="1">
      <c r="A63" s="438"/>
      <c r="B63" s="331"/>
      <c r="C63" s="334" t="s">
        <v>150</v>
      </c>
      <c r="D63" s="360"/>
      <c r="E63" s="360"/>
      <c r="F63" s="170"/>
      <c r="G63" s="170"/>
      <c r="H63" s="170"/>
      <c r="I63" s="170"/>
      <c r="J63" s="170"/>
      <c r="K63" s="170"/>
      <c r="L63" s="170"/>
      <c r="M63" s="170"/>
    </row>
    <row r="64" spans="1:13" s="172" customFormat="1">
      <c r="A64" s="438"/>
      <c r="B64" s="331"/>
      <c r="C64" s="333" t="s">
        <v>158</v>
      </c>
      <c r="D64" s="360" t="s">
        <v>154</v>
      </c>
      <c r="E64" s="360">
        <v>0.23100000000000001</v>
      </c>
      <c r="F64" s="170">
        <f>F60*E64</f>
        <v>64.911000000000001</v>
      </c>
      <c r="G64" s="170">
        <v>2.2000000000000002</v>
      </c>
      <c r="H64" s="170">
        <f>F64*G64</f>
        <v>142.80420000000001</v>
      </c>
      <c r="I64" s="170"/>
      <c r="J64" s="170"/>
      <c r="K64" s="170"/>
      <c r="L64" s="170"/>
      <c r="M64" s="170">
        <f>H64+J64+L64</f>
        <v>142.80420000000001</v>
      </c>
    </row>
    <row r="65" spans="1:13" s="172" customFormat="1">
      <c r="A65" s="438"/>
      <c r="B65" s="331"/>
      <c r="C65" s="333" t="s">
        <v>159</v>
      </c>
      <c r="D65" s="360" t="s">
        <v>154</v>
      </c>
      <c r="E65" s="360">
        <v>5.8000000000000003E-2</v>
      </c>
      <c r="F65" s="170">
        <f>F60*E65</f>
        <v>16.298000000000002</v>
      </c>
      <c r="G65" s="170">
        <v>1.2</v>
      </c>
      <c r="H65" s="170">
        <f>F65*G65</f>
        <v>19.557600000000001</v>
      </c>
      <c r="I65" s="170"/>
      <c r="J65" s="170"/>
      <c r="K65" s="170"/>
      <c r="L65" s="170"/>
      <c r="M65" s="170">
        <f>H65+J65+L65</f>
        <v>19.557600000000001</v>
      </c>
    </row>
    <row r="66" spans="1:13" s="172" customFormat="1">
      <c r="A66" s="438"/>
      <c r="B66" s="331"/>
      <c r="C66" s="333" t="s">
        <v>160</v>
      </c>
      <c r="D66" s="360" t="s">
        <v>154</v>
      </c>
      <c r="E66" s="360">
        <v>3.5000000000000003E-2</v>
      </c>
      <c r="F66" s="170">
        <f>F60*E66</f>
        <v>9.8350000000000009</v>
      </c>
      <c r="G66" s="170">
        <v>1.6</v>
      </c>
      <c r="H66" s="170">
        <f>F66*G66</f>
        <v>15.736000000000002</v>
      </c>
      <c r="I66" s="170"/>
      <c r="J66" s="170"/>
      <c r="K66" s="170"/>
      <c r="L66" s="170"/>
      <c r="M66" s="170">
        <f>H66+J66+L66</f>
        <v>15.736000000000002</v>
      </c>
    </row>
    <row r="67" spans="1:13" s="172" customFormat="1">
      <c r="A67" s="438"/>
      <c r="B67" s="331"/>
      <c r="C67" s="333" t="s">
        <v>155</v>
      </c>
      <c r="D67" s="360" t="s">
        <v>147</v>
      </c>
      <c r="E67" s="360">
        <v>4.0000000000000002E-4</v>
      </c>
      <c r="F67" s="170">
        <f>F60*E67</f>
        <v>0.1124</v>
      </c>
      <c r="G67" s="170">
        <v>4</v>
      </c>
      <c r="H67" s="170">
        <f>F67*G67</f>
        <v>0.4496</v>
      </c>
      <c r="I67" s="170"/>
      <c r="J67" s="170"/>
      <c r="K67" s="170"/>
      <c r="L67" s="170"/>
      <c r="M67" s="170">
        <f>H67+J67+L67</f>
        <v>0.4496</v>
      </c>
    </row>
    <row r="68" spans="1:13" s="172" customFormat="1">
      <c r="A68" s="438">
        <v>2.5</v>
      </c>
      <c r="B68" s="331" t="s">
        <v>161</v>
      </c>
      <c r="C68" s="332" t="s">
        <v>162</v>
      </c>
      <c r="D68" s="360" t="s">
        <v>143</v>
      </c>
      <c r="E68" s="360"/>
      <c r="F68" s="169">
        <f>F60</f>
        <v>281</v>
      </c>
      <c r="G68" s="170"/>
      <c r="H68" s="170"/>
      <c r="I68" s="170"/>
      <c r="J68" s="170"/>
      <c r="K68" s="170"/>
      <c r="L68" s="170"/>
      <c r="M68" s="170"/>
    </row>
    <row r="69" spans="1:13" s="172" customFormat="1">
      <c r="A69" s="438"/>
      <c r="B69" s="331"/>
      <c r="C69" s="333" t="s">
        <v>149</v>
      </c>
      <c r="D69" s="360" t="s">
        <v>145</v>
      </c>
      <c r="E69" s="360">
        <v>9.7000000000000003E-2</v>
      </c>
      <c r="F69" s="170">
        <f>F68*E69</f>
        <v>27.257000000000001</v>
      </c>
      <c r="G69" s="170"/>
      <c r="H69" s="170"/>
      <c r="I69" s="170">
        <v>8.5</v>
      </c>
      <c r="J69" s="170">
        <f>F69*I69</f>
        <v>231.68450000000001</v>
      </c>
      <c r="K69" s="170"/>
      <c r="L69" s="170"/>
      <c r="M69" s="170">
        <f>H69+J69+L69</f>
        <v>231.68450000000001</v>
      </c>
    </row>
    <row r="70" spans="1:13" s="172" customFormat="1">
      <c r="A70" s="438"/>
      <c r="B70" s="331"/>
      <c r="C70" s="333" t="s">
        <v>146</v>
      </c>
      <c r="D70" s="360" t="s">
        <v>147</v>
      </c>
      <c r="E70" s="360">
        <v>3.0000000000000001E-3</v>
      </c>
      <c r="F70" s="170">
        <f>F68*E70</f>
        <v>0.84299999999999997</v>
      </c>
      <c r="G70" s="170"/>
      <c r="H70" s="170"/>
      <c r="I70" s="170"/>
      <c r="J70" s="170"/>
      <c r="K70" s="170">
        <v>4</v>
      </c>
      <c r="L70" s="170">
        <f>F70*K70</f>
        <v>3.3719999999999999</v>
      </c>
      <c r="M70" s="170">
        <f>H70+J70+L70</f>
        <v>3.3719999999999999</v>
      </c>
    </row>
    <row r="71" spans="1:13" s="172" customFormat="1">
      <c r="A71" s="438"/>
      <c r="B71" s="331"/>
      <c r="C71" s="334" t="s">
        <v>150</v>
      </c>
      <c r="D71" s="360"/>
      <c r="E71" s="360"/>
      <c r="F71" s="170"/>
      <c r="G71" s="170"/>
      <c r="H71" s="170"/>
      <c r="I71" s="170"/>
      <c r="J71" s="170"/>
      <c r="K71" s="170"/>
      <c r="L71" s="170"/>
      <c r="M71" s="170"/>
    </row>
    <row r="72" spans="1:13" s="172" customFormat="1">
      <c r="A72" s="438"/>
      <c r="B72" s="331"/>
      <c r="C72" s="333" t="s">
        <v>163</v>
      </c>
      <c r="D72" s="360" t="s">
        <v>154</v>
      </c>
      <c r="E72" s="360">
        <v>0.9</v>
      </c>
      <c r="F72" s="170">
        <f>F68*E72</f>
        <v>252.9</v>
      </c>
      <c r="G72" s="170">
        <v>9.1999999999999993</v>
      </c>
      <c r="H72" s="170">
        <f>F72*G72</f>
        <v>2326.6799999999998</v>
      </c>
      <c r="I72" s="170"/>
      <c r="J72" s="170"/>
      <c r="K72" s="170"/>
      <c r="L72" s="170"/>
      <c r="M72" s="170">
        <f>H72+J72+L72</f>
        <v>2326.6799999999998</v>
      </c>
    </row>
    <row r="73" spans="1:13" s="175" customFormat="1" ht="30">
      <c r="A73" s="438">
        <v>2.6</v>
      </c>
      <c r="B73" s="331" t="s">
        <v>212</v>
      </c>
      <c r="C73" s="332" t="s">
        <v>178</v>
      </c>
      <c r="D73" s="368" t="s">
        <v>143</v>
      </c>
      <c r="E73" s="368"/>
      <c r="F73" s="169">
        <v>286.12</v>
      </c>
      <c r="G73" s="170"/>
      <c r="H73" s="170"/>
      <c r="I73" s="170"/>
      <c r="J73" s="170"/>
      <c r="K73" s="170"/>
      <c r="L73" s="170"/>
      <c r="M73" s="170"/>
    </row>
    <row r="74" spans="1:13" s="175" customFormat="1">
      <c r="A74" s="438"/>
      <c r="B74" s="339"/>
      <c r="C74" s="333" t="s">
        <v>149</v>
      </c>
      <c r="D74" s="368" t="s">
        <v>145</v>
      </c>
      <c r="E74" s="368">
        <f>31.4/100</f>
        <v>0.314</v>
      </c>
      <c r="F74" s="170">
        <f>F73*E74</f>
        <v>89.841679999999997</v>
      </c>
      <c r="G74" s="170"/>
      <c r="H74" s="170"/>
      <c r="I74" s="170">
        <v>8.5</v>
      </c>
      <c r="J74" s="170">
        <f>F74*I74</f>
        <v>763.65427999999997</v>
      </c>
      <c r="K74" s="170"/>
      <c r="L74" s="170"/>
      <c r="M74" s="170">
        <f>H74+J74+L74</f>
        <v>763.65427999999997</v>
      </c>
    </row>
    <row r="75" spans="1:13" s="175" customFormat="1">
      <c r="A75" s="438"/>
      <c r="B75" s="339"/>
      <c r="C75" s="333" t="s">
        <v>213</v>
      </c>
      <c r="D75" s="368" t="s">
        <v>214</v>
      </c>
      <c r="E75" s="368">
        <f>0.02/100</f>
        <v>2.0000000000000001E-4</v>
      </c>
      <c r="F75" s="170">
        <f>F73*E75</f>
        <v>5.7224000000000004E-2</v>
      </c>
      <c r="G75" s="170"/>
      <c r="H75" s="170"/>
      <c r="I75" s="170"/>
      <c r="J75" s="170"/>
      <c r="K75" s="170">
        <v>51.64</v>
      </c>
      <c r="L75" s="170">
        <f>F75*K75</f>
        <v>2.9550473600000005</v>
      </c>
      <c r="M75" s="170">
        <f>H75+J75+L75</f>
        <v>2.9550473600000005</v>
      </c>
    </row>
    <row r="76" spans="1:13" s="175" customFormat="1">
      <c r="A76" s="438"/>
      <c r="B76" s="339"/>
      <c r="C76" s="333" t="s">
        <v>215</v>
      </c>
      <c r="D76" s="368" t="s">
        <v>216</v>
      </c>
      <c r="E76" s="368">
        <f>1.5/100</f>
        <v>1.4999999999999999E-2</v>
      </c>
      <c r="F76" s="170">
        <f>F73*E76</f>
        <v>4.2918000000000003</v>
      </c>
      <c r="G76" s="170"/>
      <c r="H76" s="170"/>
      <c r="I76" s="170"/>
      <c r="J76" s="170"/>
      <c r="K76" s="170">
        <v>78.81</v>
      </c>
      <c r="L76" s="170">
        <f>F76*K76</f>
        <v>338.23675800000001</v>
      </c>
      <c r="M76" s="170">
        <f>H76+J76+L76</f>
        <v>338.23675800000001</v>
      </c>
    </row>
    <row r="77" spans="1:13" s="175" customFormat="1">
      <c r="A77" s="438"/>
      <c r="B77" s="339"/>
      <c r="C77" s="333" t="s">
        <v>146</v>
      </c>
      <c r="D77" s="368" t="s">
        <v>216</v>
      </c>
      <c r="E77" s="368">
        <f>0.34/100</f>
        <v>3.4000000000000002E-3</v>
      </c>
      <c r="F77" s="170">
        <f>F73*E77</f>
        <v>0.97280800000000012</v>
      </c>
      <c r="G77" s="170"/>
      <c r="H77" s="170"/>
      <c r="I77" s="170"/>
      <c r="J77" s="170"/>
      <c r="K77" s="170">
        <v>4</v>
      </c>
      <c r="L77" s="170">
        <f>F77*K77</f>
        <v>3.8912320000000005</v>
      </c>
      <c r="M77" s="170">
        <f>H77+J77+L77</f>
        <v>3.8912320000000005</v>
      </c>
    </row>
    <row r="78" spans="1:13" s="175" customFormat="1">
      <c r="A78" s="438"/>
      <c r="B78" s="339"/>
      <c r="C78" s="334" t="s">
        <v>150</v>
      </c>
      <c r="D78" s="368"/>
      <c r="E78" s="368"/>
      <c r="F78" s="170"/>
      <c r="G78" s="170"/>
      <c r="H78" s="170"/>
      <c r="I78" s="170"/>
      <c r="J78" s="170"/>
      <c r="K78" s="170"/>
      <c r="L78" s="170"/>
      <c r="M78" s="170"/>
    </row>
    <row r="79" spans="1:13" s="175" customFormat="1" ht="15.75" customHeight="1">
      <c r="A79" s="438"/>
      <c r="B79" s="339"/>
      <c r="C79" s="333" t="s">
        <v>179</v>
      </c>
      <c r="D79" s="368" t="s">
        <v>143</v>
      </c>
      <c r="E79" s="368">
        <v>1.17</v>
      </c>
      <c r="F79" s="170">
        <f>F73*E79</f>
        <v>334.7604</v>
      </c>
      <c r="G79" s="310">
        <v>22.9</v>
      </c>
      <c r="H79" s="170">
        <f>F79*G79</f>
        <v>7666.0131599999995</v>
      </c>
      <c r="I79" s="170"/>
      <c r="J79" s="170"/>
      <c r="K79" s="170"/>
      <c r="L79" s="170"/>
      <c r="M79" s="170">
        <f>H79+J79+L79</f>
        <v>7666.0131599999995</v>
      </c>
    </row>
    <row r="80" spans="1:13" s="176" customFormat="1">
      <c r="A80" s="438"/>
      <c r="B80" s="341"/>
      <c r="C80" s="333" t="s">
        <v>164</v>
      </c>
      <c r="D80" s="368" t="s">
        <v>165</v>
      </c>
      <c r="E80" s="368">
        <v>9</v>
      </c>
      <c r="F80" s="170">
        <f>E80*F73</f>
        <v>2575.08</v>
      </c>
      <c r="G80" s="170">
        <v>0.15</v>
      </c>
      <c r="H80" s="170">
        <f>G80*F80</f>
        <v>386.262</v>
      </c>
      <c r="I80" s="170"/>
      <c r="J80" s="170"/>
      <c r="K80" s="170"/>
      <c r="L80" s="170">
        <f>F80*K80</f>
        <v>0</v>
      </c>
      <c r="M80" s="170">
        <f>H80+J80+L80</f>
        <v>386.262</v>
      </c>
    </row>
    <row r="81" spans="1:15" s="15" customFormat="1" ht="13.8">
      <c r="A81" s="203"/>
      <c r="B81" s="204"/>
      <c r="C81" s="205" t="s">
        <v>56</v>
      </c>
      <c r="D81" s="203" t="s">
        <v>39</v>
      </c>
      <c r="E81" s="206">
        <f>3.86/100</f>
        <v>3.8599999999999995E-2</v>
      </c>
      <c r="F81" s="138">
        <f>F73*E81</f>
        <v>11.044231999999999</v>
      </c>
      <c r="G81" s="21">
        <v>4</v>
      </c>
      <c r="H81" s="21">
        <f>F81*G81</f>
        <v>44.176927999999997</v>
      </c>
      <c r="I81" s="21"/>
      <c r="J81" s="21"/>
      <c r="K81" s="21"/>
      <c r="L81" s="21"/>
      <c r="M81" s="21">
        <f>H81+J81+L81</f>
        <v>44.176927999999997</v>
      </c>
      <c r="N81" s="151"/>
      <c r="O81" s="147"/>
    </row>
    <row r="82" spans="1:15" s="372" customFormat="1">
      <c r="A82" s="439">
        <v>2.7</v>
      </c>
      <c r="B82" s="370" t="s">
        <v>207</v>
      </c>
      <c r="C82" s="371" t="s">
        <v>208</v>
      </c>
      <c r="D82" s="369" t="s">
        <v>143</v>
      </c>
      <c r="E82" s="369"/>
      <c r="F82" s="170">
        <v>8.8000000000000007</v>
      </c>
      <c r="G82" s="170"/>
      <c r="H82" s="170"/>
      <c r="I82" s="170"/>
      <c r="J82" s="170"/>
      <c r="K82" s="170"/>
      <c r="L82" s="170"/>
      <c r="M82" s="170"/>
    </row>
    <row r="83" spans="1:15" s="372" customFormat="1">
      <c r="A83" s="440"/>
      <c r="B83" s="370"/>
      <c r="C83" s="373" t="s">
        <v>149</v>
      </c>
      <c r="D83" s="369" t="s">
        <v>145</v>
      </c>
      <c r="E83" s="369">
        <v>0.72499999999999998</v>
      </c>
      <c r="F83" s="170">
        <f>F82*E83</f>
        <v>6.38</v>
      </c>
      <c r="G83" s="378"/>
      <c r="H83" s="170"/>
      <c r="I83" s="170">
        <v>8.5</v>
      </c>
      <c r="J83" s="170">
        <f>F83*I83</f>
        <v>54.23</v>
      </c>
      <c r="K83" s="170"/>
      <c r="L83" s="170"/>
      <c r="M83" s="170">
        <f>H83+J83+L83</f>
        <v>54.23</v>
      </c>
    </row>
    <row r="84" spans="1:15" s="372" customFormat="1">
      <c r="A84" s="440"/>
      <c r="B84" s="370"/>
      <c r="C84" s="373" t="s">
        <v>146</v>
      </c>
      <c r="D84" s="369" t="s">
        <v>147</v>
      </c>
      <c r="E84" s="369">
        <v>3.5700000000000003E-2</v>
      </c>
      <c r="F84" s="170">
        <f>F82*E84</f>
        <v>0.31416000000000005</v>
      </c>
      <c r="G84" s="378"/>
      <c r="H84" s="170"/>
      <c r="I84" s="170"/>
      <c r="J84" s="170"/>
      <c r="K84" s="170">
        <v>4</v>
      </c>
      <c r="L84" s="170">
        <f>F84*K84</f>
        <v>1.2566400000000002</v>
      </c>
      <c r="M84" s="170">
        <f>H84+J84+L84</f>
        <v>1.2566400000000002</v>
      </c>
    </row>
    <row r="85" spans="1:15" s="372" customFormat="1">
      <c r="A85" s="440"/>
      <c r="B85" s="374"/>
      <c r="C85" s="375" t="s">
        <v>150</v>
      </c>
      <c r="D85" s="369"/>
      <c r="E85" s="369"/>
      <c r="F85" s="170"/>
      <c r="G85" s="378"/>
      <c r="H85" s="170"/>
      <c r="I85" s="170"/>
      <c r="J85" s="170"/>
      <c r="K85" s="170"/>
      <c r="L85" s="170"/>
      <c r="M85" s="170"/>
    </row>
    <row r="86" spans="1:15" s="372" customFormat="1">
      <c r="A86" s="440"/>
      <c r="B86" s="370"/>
      <c r="C86" s="373" t="s">
        <v>209</v>
      </c>
      <c r="D86" s="369" t="s">
        <v>152</v>
      </c>
      <c r="E86" s="369">
        <v>2.4E-2</v>
      </c>
      <c r="F86" s="170">
        <f>E86*F82</f>
        <v>0.21120000000000003</v>
      </c>
      <c r="G86" s="170">
        <v>632</v>
      </c>
      <c r="H86" s="170">
        <f>F86*G86</f>
        <v>133.47840000000002</v>
      </c>
      <c r="I86" s="170"/>
      <c r="J86" s="170"/>
      <c r="K86" s="170"/>
      <c r="L86" s="170"/>
      <c r="M86" s="170">
        <f>H86+J86+L86</f>
        <v>133.47840000000002</v>
      </c>
    </row>
    <row r="87" spans="1:15" s="372" customFormat="1">
      <c r="A87" s="441"/>
      <c r="B87" s="370"/>
      <c r="C87" s="373" t="s">
        <v>155</v>
      </c>
      <c r="D87" s="369" t="s">
        <v>147</v>
      </c>
      <c r="E87" s="369">
        <v>3.2800000000000003E-2</v>
      </c>
      <c r="F87" s="170">
        <f>F82*E87</f>
        <v>0.28864000000000006</v>
      </c>
      <c r="G87" s="170">
        <v>4</v>
      </c>
      <c r="H87" s="170">
        <f>F87*G87</f>
        <v>1.1545600000000003</v>
      </c>
      <c r="I87" s="170"/>
      <c r="J87" s="170"/>
      <c r="K87" s="170"/>
      <c r="L87" s="170"/>
      <c r="M87" s="170">
        <f>H87+J87+L87</f>
        <v>1.1545600000000003</v>
      </c>
    </row>
    <row r="88" spans="1:15" s="372" customFormat="1">
      <c r="A88" s="439">
        <v>2.8</v>
      </c>
      <c r="B88" s="394" t="s">
        <v>4</v>
      </c>
      <c r="C88" s="371" t="s">
        <v>210</v>
      </c>
      <c r="D88" s="369" t="s">
        <v>143</v>
      </c>
      <c r="E88" s="369"/>
      <c r="F88" s="170">
        <v>8.8000000000000007</v>
      </c>
      <c r="G88" s="378"/>
      <c r="H88" s="170"/>
      <c r="I88" s="170"/>
      <c r="J88" s="170"/>
      <c r="K88" s="170"/>
      <c r="L88" s="170"/>
      <c r="M88" s="170"/>
    </row>
    <row r="89" spans="1:15" s="372" customFormat="1">
      <c r="A89" s="440"/>
      <c r="B89" s="394"/>
      <c r="C89" s="373" t="s">
        <v>149</v>
      </c>
      <c r="D89" s="369" t="s">
        <v>145</v>
      </c>
      <c r="E89" s="369">
        <v>0.83</v>
      </c>
      <c r="F89" s="170">
        <f>F88*E89</f>
        <v>7.3040000000000003</v>
      </c>
      <c r="G89" s="378"/>
      <c r="H89" s="170"/>
      <c r="I89" s="170">
        <v>8.5</v>
      </c>
      <c r="J89" s="170">
        <f>F89*I89</f>
        <v>62.084000000000003</v>
      </c>
      <c r="K89" s="170"/>
      <c r="L89" s="170"/>
      <c r="M89" s="170">
        <f>H89+J89+L89</f>
        <v>62.084000000000003</v>
      </c>
    </row>
    <row r="90" spans="1:15" s="372" customFormat="1">
      <c r="A90" s="440"/>
      <c r="B90" s="394"/>
      <c r="C90" s="373" t="s">
        <v>146</v>
      </c>
      <c r="D90" s="369" t="s">
        <v>147</v>
      </c>
      <c r="E90" s="369">
        <v>4.1000000000000003E-3</v>
      </c>
      <c r="F90" s="170">
        <f>F88*E90</f>
        <v>3.6080000000000008E-2</v>
      </c>
      <c r="G90" s="378"/>
      <c r="H90" s="170"/>
      <c r="I90" s="170"/>
      <c r="J90" s="170"/>
      <c r="K90" s="170">
        <v>4</v>
      </c>
      <c r="L90" s="170">
        <f>F90*K90</f>
        <v>0.14432000000000003</v>
      </c>
      <c r="M90" s="170">
        <f>H90+J90+L90</f>
        <v>0.14432000000000003</v>
      </c>
    </row>
    <row r="91" spans="1:15" s="372" customFormat="1">
      <c r="A91" s="440"/>
      <c r="B91" s="394"/>
      <c r="C91" s="376" t="s">
        <v>150</v>
      </c>
      <c r="D91" s="369"/>
      <c r="E91" s="369"/>
      <c r="F91" s="170"/>
      <c r="G91" s="378"/>
      <c r="H91" s="170"/>
      <c r="I91" s="170"/>
      <c r="J91" s="170"/>
      <c r="K91" s="170"/>
      <c r="L91" s="170"/>
      <c r="M91" s="170"/>
    </row>
    <row r="92" spans="1:15" s="372" customFormat="1">
      <c r="A92" s="440"/>
      <c r="B92" s="394"/>
      <c r="C92" s="373" t="s">
        <v>211</v>
      </c>
      <c r="D92" s="369" t="s">
        <v>143</v>
      </c>
      <c r="E92" s="369">
        <v>1.22</v>
      </c>
      <c r="F92" s="170">
        <f>F88*E92</f>
        <v>10.736000000000001</v>
      </c>
      <c r="G92" s="170">
        <v>22.9</v>
      </c>
      <c r="H92" s="170">
        <f>F92*G92</f>
        <v>245.8544</v>
      </c>
      <c r="I92" s="170"/>
      <c r="J92" s="170"/>
      <c r="K92" s="170"/>
      <c r="L92" s="170"/>
      <c r="M92" s="170">
        <f>H92+J92+L92</f>
        <v>245.8544</v>
      </c>
      <c r="N92" s="377"/>
    </row>
    <row r="93" spans="1:15" s="372" customFormat="1">
      <c r="A93" s="441"/>
      <c r="B93" s="394"/>
      <c r="C93" s="373" t="s">
        <v>155</v>
      </c>
      <c r="D93" s="369" t="s">
        <v>147</v>
      </c>
      <c r="E93" s="369">
        <v>7.8E-2</v>
      </c>
      <c r="F93" s="170">
        <f>F88*E93</f>
        <v>0.68640000000000001</v>
      </c>
      <c r="G93" s="170">
        <v>4</v>
      </c>
      <c r="H93" s="170">
        <f>F93*G93</f>
        <v>2.7456</v>
      </c>
      <c r="I93" s="170"/>
      <c r="J93" s="170"/>
      <c r="K93" s="170"/>
      <c r="L93" s="170"/>
      <c r="M93" s="170">
        <f>H93+J93+L93</f>
        <v>2.7456</v>
      </c>
    </row>
    <row r="94" spans="1:15" s="317" customFormat="1" ht="13.8">
      <c r="A94" s="442">
        <v>2.9</v>
      </c>
      <c r="B94" s="312" t="s">
        <v>4</v>
      </c>
      <c r="C94" s="313" t="s">
        <v>122</v>
      </c>
      <c r="D94" s="314" t="s">
        <v>35</v>
      </c>
      <c r="E94" s="315"/>
      <c r="F94" s="200">
        <v>5.78</v>
      </c>
      <c r="G94" s="21"/>
      <c r="H94" s="21"/>
      <c r="I94" s="21"/>
      <c r="J94" s="21"/>
      <c r="K94" s="21"/>
      <c r="L94" s="21"/>
      <c r="M94" s="21"/>
      <c r="N94" s="316"/>
      <c r="O94" s="257"/>
    </row>
    <row r="95" spans="1:15" s="15" customFormat="1" ht="13.8">
      <c r="A95" s="443"/>
      <c r="B95" s="204"/>
      <c r="C95" s="205" t="s">
        <v>43</v>
      </c>
      <c r="D95" s="203" t="s">
        <v>37</v>
      </c>
      <c r="E95" s="206">
        <v>0.83</v>
      </c>
      <c r="F95" s="138">
        <f>F94*E95</f>
        <v>4.7973999999999997</v>
      </c>
      <c r="G95" s="21"/>
      <c r="H95" s="21"/>
      <c r="I95" s="21">
        <v>8.5</v>
      </c>
      <c r="J95" s="21">
        <f>F95*I95</f>
        <v>40.777899999999995</v>
      </c>
      <c r="K95" s="21"/>
      <c r="L95" s="21"/>
      <c r="M95" s="21">
        <f>H95+J95+L95</f>
        <v>40.777899999999995</v>
      </c>
      <c r="N95" s="151"/>
      <c r="O95" s="147"/>
    </row>
    <row r="96" spans="1:15" s="15" customFormat="1" ht="13.8">
      <c r="A96" s="443"/>
      <c r="B96" s="204"/>
      <c r="C96" s="205" t="s">
        <v>38</v>
      </c>
      <c r="D96" s="203" t="s">
        <v>39</v>
      </c>
      <c r="E96" s="206">
        <v>4.1000000000000003E-3</v>
      </c>
      <c r="F96" s="138">
        <f>F94*E96</f>
        <v>2.3698000000000004E-2</v>
      </c>
      <c r="G96" s="21"/>
      <c r="H96" s="21"/>
      <c r="I96" s="21"/>
      <c r="J96" s="21"/>
      <c r="K96" s="21">
        <v>4</v>
      </c>
      <c r="L96" s="21">
        <f>F96*K96</f>
        <v>9.4792000000000015E-2</v>
      </c>
      <c r="M96" s="21">
        <f>H96+J96+L96</f>
        <v>9.4792000000000015E-2</v>
      </c>
      <c r="N96" s="151"/>
      <c r="O96" s="147"/>
    </row>
    <row r="97" spans="1:21" s="15" customFormat="1" ht="13.8">
      <c r="A97" s="443"/>
      <c r="B97" s="204"/>
      <c r="C97" s="210" t="s">
        <v>54</v>
      </c>
      <c r="D97" s="203"/>
      <c r="E97" s="206"/>
      <c r="F97" s="138"/>
      <c r="G97" s="21"/>
      <c r="H97" s="21"/>
      <c r="I97" s="21"/>
      <c r="J97" s="21"/>
      <c r="K97" s="21"/>
      <c r="L97" s="21"/>
      <c r="M97" s="21"/>
      <c r="N97" s="151"/>
      <c r="O97" s="147"/>
    </row>
    <row r="98" spans="1:21" s="15" customFormat="1" ht="13.8">
      <c r="A98" s="443"/>
      <c r="B98" s="204"/>
      <c r="C98" s="342" t="s">
        <v>201</v>
      </c>
      <c r="D98" s="203" t="s">
        <v>35</v>
      </c>
      <c r="E98" s="206">
        <v>1.22</v>
      </c>
      <c r="F98" s="138">
        <f>F94*E98</f>
        <v>7.0516000000000005</v>
      </c>
      <c r="G98" s="21">
        <v>22.9</v>
      </c>
      <c r="H98" s="21">
        <f>F98*G98</f>
        <v>161.48164</v>
      </c>
      <c r="I98" s="21"/>
      <c r="J98" s="21"/>
      <c r="K98" s="21"/>
      <c r="L98" s="21"/>
      <c r="M98" s="21">
        <f>H98+J98+L98</f>
        <v>161.48164</v>
      </c>
      <c r="N98" s="151"/>
      <c r="O98" s="147"/>
    </row>
    <row r="99" spans="1:21" s="15" customFormat="1" ht="13.8">
      <c r="A99" s="444"/>
      <c r="B99" s="204"/>
      <c r="C99" s="205" t="s">
        <v>56</v>
      </c>
      <c r="D99" s="203" t="s">
        <v>39</v>
      </c>
      <c r="E99" s="206">
        <v>7.8E-2</v>
      </c>
      <c r="F99" s="138">
        <f>F94*E99</f>
        <v>0.45084000000000002</v>
      </c>
      <c r="G99" s="21">
        <v>4</v>
      </c>
      <c r="H99" s="21">
        <f>F99*G99</f>
        <v>1.8033600000000001</v>
      </c>
      <c r="I99" s="21"/>
      <c r="J99" s="21"/>
      <c r="K99" s="21"/>
      <c r="L99" s="21"/>
      <c r="M99" s="21">
        <f>H99+J99+L99</f>
        <v>1.8033600000000001</v>
      </c>
      <c r="N99" s="151"/>
      <c r="O99" s="147"/>
    </row>
    <row r="100" spans="1:21" s="304" customFormat="1" ht="30">
      <c r="A100" s="445">
        <v>2.1</v>
      </c>
      <c r="B100" s="343" t="s">
        <v>184</v>
      </c>
      <c r="C100" s="299" t="s">
        <v>192</v>
      </c>
      <c r="D100" s="166" t="s">
        <v>186</v>
      </c>
      <c r="E100" s="300"/>
      <c r="F100" s="164">
        <v>46</v>
      </c>
      <c r="G100" s="300"/>
      <c r="H100" s="301"/>
      <c r="I100" s="302"/>
      <c r="J100" s="301"/>
      <c r="K100" s="302"/>
      <c r="L100" s="301"/>
      <c r="M100" s="301"/>
      <c r="N100" s="303"/>
    </row>
    <row r="101" spans="1:21" s="304" customFormat="1">
      <c r="A101" s="446"/>
      <c r="B101" s="344"/>
      <c r="C101" s="345" t="s">
        <v>149</v>
      </c>
      <c r="D101" s="305" t="s">
        <v>145</v>
      </c>
      <c r="E101" s="305">
        <v>0.74</v>
      </c>
      <c r="F101" s="165">
        <f>F100*E101</f>
        <v>34.04</v>
      </c>
      <c r="G101" s="305"/>
      <c r="H101" s="306"/>
      <c r="I101" s="307">
        <v>6.6</v>
      </c>
      <c r="J101" s="306">
        <f>F101*I101</f>
        <v>224.66399999999999</v>
      </c>
      <c r="K101" s="307"/>
      <c r="L101" s="306"/>
      <c r="M101" s="165">
        <f>H101+J101+L101</f>
        <v>224.66399999999999</v>
      </c>
      <c r="N101" s="303"/>
    </row>
    <row r="102" spans="1:21" s="304" customFormat="1">
      <c r="A102" s="446"/>
      <c r="B102" s="344"/>
      <c r="C102" s="345" t="s">
        <v>146</v>
      </c>
      <c r="D102" s="305" t="s">
        <v>147</v>
      </c>
      <c r="E102" s="305">
        <v>6.6199999999999995E-2</v>
      </c>
      <c r="F102" s="165">
        <f>F100*E102</f>
        <v>3.0451999999999999</v>
      </c>
      <c r="G102" s="305"/>
      <c r="H102" s="306"/>
      <c r="I102" s="307"/>
      <c r="J102" s="306"/>
      <c r="K102" s="307">
        <v>4</v>
      </c>
      <c r="L102" s="306">
        <f>F102*K102</f>
        <v>12.1808</v>
      </c>
      <c r="M102" s="165">
        <f>H102+J102+L102</f>
        <v>12.1808</v>
      </c>
      <c r="N102" s="303"/>
    </row>
    <row r="103" spans="1:21" s="304" customFormat="1">
      <c r="A103" s="446"/>
      <c r="B103" s="344"/>
      <c r="C103" s="345" t="s">
        <v>150</v>
      </c>
      <c r="D103" s="305"/>
      <c r="E103" s="305"/>
      <c r="F103" s="306">
        <f>E103*2353</f>
        <v>0</v>
      </c>
      <c r="G103" s="305"/>
      <c r="H103" s="306"/>
      <c r="I103" s="307"/>
      <c r="J103" s="306"/>
      <c r="K103" s="307"/>
      <c r="L103" s="306"/>
      <c r="M103" s="306"/>
      <c r="N103" s="303"/>
    </row>
    <row r="104" spans="1:21" s="304" customFormat="1">
      <c r="A104" s="446"/>
      <c r="B104" s="344" t="s">
        <v>193</v>
      </c>
      <c r="C104" s="345" t="s">
        <v>194</v>
      </c>
      <c r="D104" s="305" t="s">
        <v>195</v>
      </c>
      <c r="E104" s="305">
        <v>6.7000000000000002E-3</v>
      </c>
      <c r="F104" s="165">
        <f>F100*E104</f>
        <v>0.30820000000000003</v>
      </c>
      <c r="G104" s="165">
        <v>3130</v>
      </c>
      <c r="H104" s="306">
        <f>F104*G104</f>
        <v>964.66600000000005</v>
      </c>
      <c r="I104" s="307"/>
      <c r="J104" s="306"/>
      <c r="K104" s="307"/>
      <c r="L104" s="306"/>
      <c r="M104" s="165">
        <f>H104+J104+L104</f>
        <v>964.66600000000005</v>
      </c>
      <c r="N104" s="303"/>
    </row>
    <row r="105" spans="1:21" s="304" customFormat="1">
      <c r="A105" s="446"/>
      <c r="B105" s="187" t="s">
        <v>196</v>
      </c>
      <c r="C105" s="345" t="s">
        <v>153</v>
      </c>
      <c r="D105" s="305" t="s">
        <v>154</v>
      </c>
      <c r="E105" s="305">
        <v>0.128</v>
      </c>
      <c r="F105" s="165">
        <f>F100*E105</f>
        <v>5.8879999999999999</v>
      </c>
      <c r="G105" s="305">
        <v>4.8</v>
      </c>
      <c r="H105" s="306">
        <f>F105*G105</f>
        <v>28.2624</v>
      </c>
      <c r="I105" s="307"/>
      <c r="J105" s="306"/>
      <c r="K105" s="307"/>
      <c r="L105" s="306"/>
      <c r="M105" s="165">
        <f>H105+J105+L105</f>
        <v>28.2624</v>
      </c>
      <c r="N105" s="303"/>
    </row>
    <row r="106" spans="1:21" s="304" customFormat="1">
      <c r="A106" s="446"/>
      <c r="B106" s="187" t="s">
        <v>197</v>
      </c>
      <c r="C106" s="345" t="s">
        <v>188</v>
      </c>
      <c r="D106" s="305" t="s">
        <v>154</v>
      </c>
      <c r="E106" s="305">
        <v>0.128</v>
      </c>
      <c r="F106" s="165">
        <f>F100*E106</f>
        <v>5.8879999999999999</v>
      </c>
      <c r="G106" s="305">
        <v>7.4</v>
      </c>
      <c r="H106" s="306">
        <f>F106*G106</f>
        <v>43.571200000000005</v>
      </c>
      <c r="I106" s="307"/>
      <c r="J106" s="306"/>
      <c r="K106" s="307"/>
      <c r="L106" s="306"/>
      <c r="M106" s="165">
        <f>H106+J106+L106</f>
        <v>43.571200000000005</v>
      </c>
      <c r="N106" s="303"/>
    </row>
    <row r="107" spans="1:21" s="304" customFormat="1">
      <c r="A107" s="446"/>
      <c r="B107" s="186" t="s">
        <v>198</v>
      </c>
      <c r="C107" s="345" t="s">
        <v>189</v>
      </c>
      <c r="D107" s="305" t="s">
        <v>154</v>
      </c>
      <c r="E107" s="305">
        <v>4.0599999999999996</v>
      </c>
      <c r="F107" s="165">
        <f>F100*E107</f>
        <v>186.76</v>
      </c>
      <c r="G107" s="311">
        <v>4.3</v>
      </c>
      <c r="H107" s="306">
        <f>F107*G107</f>
        <v>803.06799999999998</v>
      </c>
      <c r="I107" s="307"/>
      <c r="J107" s="306"/>
      <c r="K107" s="307"/>
      <c r="L107" s="306"/>
      <c r="M107" s="165">
        <f>H107+J107+L107</f>
        <v>803.06799999999998</v>
      </c>
      <c r="N107" s="303"/>
    </row>
    <row r="108" spans="1:21" s="304" customFormat="1">
      <c r="A108" s="447"/>
      <c r="B108" s="344"/>
      <c r="C108" s="345" t="s">
        <v>155</v>
      </c>
      <c r="D108" s="305" t="s">
        <v>147</v>
      </c>
      <c r="E108" s="305">
        <v>0.13300000000000001</v>
      </c>
      <c r="F108" s="165">
        <f>F100*E108</f>
        <v>6.1180000000000003</v>
      </c>
      <c r="G108" s="311">
        <v>4</v>
      </c>
      <c r="H108" s="306">
        <f>F108*G108</f>
        <v>24.472000000000001</v>
      </c>
      <c r="I108" s="307"/>
      <c r="J108" s="306"/>
      <c r="K108" s="307"/>
      <c r="L108" s="306"/>
      <c r="M108" s="165">
        <f>H108+J108+L108</f>
        <v>24.472000000000001</v>
      </c>
      <c r="N108" s="303"/>
    </row>
    <row r="109" spans="1:21" s="294" customFormat="1" ht="30">
      <c r="A109" s="435">
        <v>2.11</v>
      </c>
      <c r="B109" s="367" t="s">
        <v>202</v>
      </c>
      <c r="C109" s="193" t="s">
        <v>180</v>
      </c>
      <c r="D109" s="361" t="s">
        <v>165</v>
      </c>
      <c r="E109" s="361"/>
      <c r="F109" s="178">
        <v>8</v>
      </c>
      <c r="G109" s="309"/>
      <c r="H109" s="164"/>
      <c r="I109" s="164"/>
      <c r="J109" s="164"/>
      <c r="K109" s="164"/>
      <c r="L109" s="164"/>
      <c r="M109" s="164"/>
      <c r="N109" s="292"/>
      <c r="O109" s="293"/>
      <c r="P109" s="293"/>
      <c r="Q109" s="293"/>
      <c r="R109" s="293"/>
      <c r="S109" s="293"/>
      <c r="T109" s="293"/>
    </row>
    <row r="110" spans="1:21" s="296" customFormat="1">
      <c r="A110" s="436"/>
      <c r="B110" s="295"/>
      <c r="C110" s="194" t="s">
        <v>149</v>
      </c>
      <c r="D110" s="362" t="s">
        <v>145</v>
      </c>
      <c r="E110" s="362">
        <v>0.56999999999999995</v>
      </c>
      <c r="F110" s="183">
        <f>F109*E110</f>
        <v>4.5599999999999996</v>
      </c>
      <c r="G110" s="308"/>
      <c r="H110" s="165"/>
      <c r="I110" s="165">
        <v>6.6</v>
      </c>
      <c r="J110" s="165">
        <f>F110*I110</f>
        <v>30.095999999999997</v>
      </c>
      <c r="K110" s="165"/>
      <c r="L110" s="165"/>
      <c r="M110" s="165">
        <f>H110+J110+L110</f>
        <v>30.095999999999997</v>
      </c>
      <c r="N110" s="292"/>
      <c r="O110" s="293"/>
      <c r="P110" s="293"/>
      <c r="Q110" s="293"/>
      <c r="R110" s="293"/>
      <c r="S110" s="293"/>
      <c r="T110" s="293"/>
      <c r="U110" s="294"/>
    </row>
    <row r="111" spans="1:21" s="296" customFormat="1">
      <c r="A111" s="436"/>
      <c r="B111" s="295"/>
      <c r="C111" s="168" t="s">
        <v>150</v>
      </c>
      <c r="D111" s="362"/>
      <c r="E111" s="362"/>
      <c r="F111" s="183"/>
      <c r="G111" s="308"/>
      <c r="H111" s="165"/>
      <c r="I111" s="165"/>
      <c r="J111" s="165"/>
      <c r="K111" s="165"/>
      <c r="L111" s="165"/>
      <c r="M111" s="165"/>
      <c r="N111" s="292"/>
      <c r="O111" s="293"/>
      <c r="P111" s="293"/>
      <c r="Q111" s="293"/>
      <c r="R111" s="293"/>
      <c r="S111" s="293"/>
      <c r="T111" s="293"/>
      <c r="U111" s="294"/>
    </row>
    <row r="112" spans="1:21" s="296" customFormat="1">
      <c r="A112" s="437"/>
      <c r="B112" s="295"/>
      <c r="C112" s="194" t="s">
        <v>182</v>
      </c>
      <c r="D112" s="362" t="s">
        <v>165</v>
      </c>
      <c r="E112" s="362">
        <v>1</v>
      </c>
      <c r="F112" s="183">
        <f>F109*E112</f>
        <v>8</v>
      </c>
      <c r="G112" s="165">
        <v>20.5</v>
      </c>
      <c r="H112" s="165">
        <f>F112*G112</f>
        <v>164</v>
      </c>
      <c r="I112" s="165"/>
      <c r="J112" s="165"/>
      <c r="K112" s="165"/>
      <c r="L112" s="165"/>
      <c r="M112" s="165">
        <f>H112+J112+L112</f>
        <v>164</v>
      </c>
      <c r="N112" s="292"/>
      <c r="O112" s="293"/>
      <c r="P112" s="293"/>
      <c r="Q112" s="293"/>
      <c r="R112" s="293"/>
      <c r="S112" s="293"/>
      <c r="T112" s="293"/>
      <c r="U112" s="294"/>
    </row>
    <row r="113" spans="1:21" s="294" customFormat="1">
      <c r="A113" s="435">
        <v>2.12</v>
      </c>
      <c r="B113" s="291" t="s">
        <v>184</v>
      </c>
      <c r="C113" s="193" t="s">
        <v>185</v>
      </c>
      <c r="D113" s="166" t="s">
        <v>186</v>
      </c>
      <c r="E113" s="361"/>
      <c r="F113" s="178">
        <v>56</v>
      </c>
      <c r="G113" s="309"/>
      <c r="H113" s="164"/>
      <c r="I113" s="164"/>
      <c r="J113" s="164"/>
      <c r="K113" s="164"/>
      <c r="L113" s="164"/>
      <c r="M113" s="164"/>
      <c r="N113" s="297"/>
    </row>
    <row r="114" spans="1:21" s="296" customFormat="1">
      <c r="A114" s="436"/>
      <c r="B114" s="295"/>
      <c r="C114" s="194" t="s">
        <v>149</v>
      </c>
      <c r="D114" s="362" t="s">
        <v>145</v>
      </c>
      <c r="E114" s="362">
        <v>0.74</v>
      </c>
      <c r="F114" s="183">
        <f>F113*E114</f>
        <v>41.44</v>
      </c>
      <c r="G114" s="308"/>
      <c r="H114" s="165"/>
      <c r="I114" s="165">
        <v>8.5</v>
      </c>
      <c r="J114" s="165">
        <f>F114*I114</f>
        <v>352.24</v>
      </c>
      <c r="K114" s="165"/>
      <c r="L114" s="165"/>
      <c r="M114" s="165">
        <f>H114+J114+L114</f>
        <v>352.24</v>
      </c>
      <c r="N114" s="297"/>
      <c r="O114" s="294"/>
      <c r="P114" s="294"/>
      <c r="Q114" s="294"/>
      <c r="R114" s="294"/>
      <c r="S114" s="294"/>
      <c r="T114" s="294"/>
      <c r="U114" s="294"/>
    </row>
    <row r="115" spans="1:21" s="296" customFormat="1">
      <c r="A115" s="436"/>
      <c r="B115" s="295"/>
      <c r="C115" s="182" t="s">
        <v>181</v>
      </c>
      <c r="D115" s="362" t="s">
        <v>147</v>
      </c>
      <c r="E115" s="362">
        <v>6.6199999999999995E-2</v>
      </c>
      <c r="F115" s="165">
        <f>F113*E115</f>
        <v>3.7071999999999998</v>
      </c>
      <c r="G115" s="308"/>
      <c r="H115" s="165"/>
      <c r="I115" s="165"/>
      <c r="J115" s="165"/>
      <c r="K115" s="165">
        <v>4</v>
      </c>
      <c r="L115" s="165">
        <f>F115*K115</f>
        <v>14.828799999999999</v>
      </c>
      <c r="M115" s="165">
        <f>H115+J115+L115</f>
        <v>14.828799999999999</v>
      </c>
      <c r="N115" s="297"/>
      <c r="O115" s="294"/>
      <c r="P115" s="294"/>
      <c r="Q115" s="294"/>
      <c r="R115" s="294"/>
      <c r="S115" s="294"/>
      <c r="T115" s="294"/>
      <c r="U115" s="294"/>
    </row>
    <row r="116" spans="1:21" s="296" customFormat="1">
      <c r="A116" s="436"/>
      <c r="B116" s="295"/>
      <c r="C116" s="168" t="s">
        <v>150</v>
      </c>
      <c r="D116" s="362"/>
      <c r="E116" s="362"/>
      <c r="F116" s="183"/>
      <c r="G116" s="308"/>
      <c r="H116" s="165"/>
      <c r="I116" s="165"/>
      <c r="J116" s="165"/>
      <c r="K116" s="165"/>
      <c r="L116" s="165"/>
      <c r="M116" s="165"/>
      <c r="N116" s="297"/>
      <c r="O116" s="294"/>
      <c r="P116" s="294"/>
      <c r="Q116" s="294"/>
      <c r="R116" s="294"/>
      <c r="S116" s="294"/>
      <c r="T116" s="294"/>
      <c r="U116" s="294"/>
    </row>
    <row r="117" spans="1:21" s="296" customFormat="1">
      <c r="A117" s="436"/>
      <c r="B117" s="295"/>
      <c r="C117" s="194" t="s">
        <v>187</v>
      </c>
      <c r="D117" s="167" t="s">
        <v>186</v>
      </c>
      <c r="E117" s="362">
        <v>1.05</v>
      </c>
      <c r="F117" s="183">
        <f>F113*E117</f>
        <v>58.800000000000004</v>
      </c>
      <c r="G117" s="165">
        <v>13.7</v>
      </c>
      <c r="H117" s="165">
        <f>F117*G117</f>
        <v>805.56000000000006</v>
      </c>
      <c r="I117" s="165"/>
      <c r="J117" s="165"/>
      <c r="K117" s="165"/>
      <c r="L117" s="165"/>
      <c r="M117" s="165">
        <f>H117+J117+L117</f>
        <v>805.56000000000006</v>
      </c>
      <c r="N117" s="297"/>
      <c r="O117" s="294"/>
      <c r="P117" s="294"/>
      <c r="Q117" s="294"/>
      <c r="R117" s="294"/>
      <c r="S117" s="294"/>
      <c r="T117" s="294"/>
      <c r="U117" s="294"/>
    </row>
    <row r="118" spans="1:21" s="296" customFormat="1">
      <c r="A118" s="436"/>
      <c r="B118" s="295"/>
      <c r="C118" s="194" t="s">
        <v>153</v>
      </c>
      <c r="D118" s="362" t="s">
        <v>154</v>
      </c>
      <c r="E118" s="362">
        <v>0.128</v>
      </c>
      <c r="F118" s="183">
        <f>F113*E118</f>
        <v>7.1680000000000001</v>
      </c>
      <c r="G118" s="165">
        <v>4.8</v>
      </c>
      <c r="H118" s="165">
        <f>F118*G118</f>
        <v>34.406399999999998</v>
      </c>
      <c r="I118" s="165"/>
      <c r="J118" s="165"/>
      <c r="K118" s="165"/>
      <c r="L118" s="165"/>
      <c r="M118" s="165">
        <f>H118+J118+L118</f>
        <v>34.406399999999998</v>
      </c>
      <c r="N118" s="297"/>
      <c r="O118" s="294"/>
      <c r="P118" s="294"/>
      <c r="Q118" s="294"/>
      <c r="R118" s="294"/>
      <c r="S118" s="294"/>
      <c r="T118" s="294"/>
      <c r="U118" s="294"/>
    </row>
    <row r="119" spans="1:21" s="296" customFormat="1">
      <c r="A119" s="436"/>
      <c r="B119" s="295"/>
      <c r="C119" s="194" t="s">
        <v>188</v>
      </c>
      <c r="D119" s="362" t="s">
        <v>154</v>
      </c>
      <c r="E119" s="362">
        <v>0.128</v>
      </c>
      <c r="F119" s="183">
        <f>F113*E119</f>
        <v>7.1680000000000001</v>
      </c>
      <c r="G119" s="165">
        <v>7.4</v>
      </c>
      <c r="H119" s="165">
        <f>F119*G119</f>
        <v>53.043200000000006</v>
      </c>
      <c r="I119" s="165"/>
      <c r="J119" s="165"/>
      <c r="K119" s="165"/>
      <c r="L119" s="165"/>
      <c r="M119" s="165">
        <f>H119+J119+L119</f>
        <v>53.043200000000006</v>
      </c>
      <c r="N119" s="297"/>
      <c r="O119" s="294"/>
      <c r="P119" s="294"/>
      <c r="Q119" s="294"/>
      <c r="R119" s="294"/>
      <c r="S119" s="294"/>
      <c r="T119" s="294"/>
      <c r="U119" s="294"/>
    </row>
    <row r="120" spans="1:21" s="296" customFormat="1">
      <c r="A120" s="436"/>
      <c r="B120" s="295"/>
      <c r="C120" s="194" t="s">
        <v>189</v>
      </c>
      <c r="D120" s="362" t="s">
        <v>154</v>
      </c>
      <c r="E120" s="362">
        <v>0.112</v>
      </c>
      <c r="F120" s="183">
        <f>F113*E120</f>
        <v>6.2720000000000002</v>
      </c>
      <c r="G120" s="165">
        <v>4.3</v>
      </c>
      <c r="H120" s="165">
        <f>F120*G120</f>
        <v>26.9696</v>
      </c>
      <c r="I120" s="165"/>
      <c r="J120" s="165"/>
      <c r="K120" s="165"/>
      <c r="L120" s="165"/>
      <c r="M120" s="165">
        <f>H120+J120+L120</f>
        <v>26.9696</v>
      </c>
      <c r="N120" s="297"/>
      <c r="O120" s="294"/>
      <c r="P120" s="294"/>
      <c r="Q120" s="294"/>
      <c r="R120" s="294"/>
      <c r="S120" s="294"/>
      <c r="T120" s="294"/>
      <c r="U120" s="294"/>
    </row>
    <row r="121" spans="1:21" s="296" customFormat="1">
      <c r="A121" s="437"/>
      <c r="B121" s="295"/>
      <c r="C121" s="182" t="s">
        <v>183</v>
      </c>
      <c r="D121" s="363" t="s">
        <v>147</v>
      </c>
      <c r="E121" s="362">
        <v>0.13300000000000001</v>
      </c>
      <c r="F121" s="165">
        <f>F113*E121</f>
        <v>7.4480000000000004</v>
      </c>
      <c r="G121" s="165">
        <v>4</v>
      </c>
      <c r="H121" s="165">
        <f>F121*G121</f>
        <v>29.792000000000002</v>
      </c>
      <c r="I121" s="165"/>
      <c r="J121" s="165"/>
      <c r="K121" s="165"/>
      <c r="L121" s="165"/>
      <c r="M121" s="165">
        <f>H121+J121+L121</f>
        <v>29.792000000000002</v>
      </c>
      <c r="N121" s="297"/>
      <c r="O121" s="294"/>
      <c r="P121" s="294"/>
      <c r="Q121" s="294"/>
      <c r="R121" s="294"/>
      <c r="S121" s="294"/>
      <c r="T121" s="294"/>
      <c r="U121" s="294"/>
    </row>
    <row r="122" spans="1:21" s="294" customFormat="1" ht="30">
      <c r="A122" s="435">
        <v>2.13</v>
      </c>
      <c r="B122" s="367" t="s">
        <v>202</v>
      </c>
      <c r="C122" s="298" t="s">
        <v>190</v>
      </c>
      <c r="D122" s="361" t="s">
        <v>165</v>
      </c>
      <c r="E122" s="361"/>
      <c r="F122" s="178">
        <v>24</v>
      </c>
      <c r="G122" s="309"/>
      <c r="H122" s="164"/>
      <c r="I122" s="164"/>
      <c r="J122" s="164"/>
      <c r="K122" s="164"/>
      <c r="L122" s="164"/>
      <c r="M122" s="164"/>
      <c r="N122" s="297"/>
    </row>
    <row r="123" spans="1:21" s="296" customFormat="1">
      <c r="A123" s="436"/>
      <c r="B123" s="295"/>
      <c r="C123" s="194" t="s">
        <v>149</v>
      </c>
      <c r="D123" s="362" t="s">
        <v>145</v>
      </c>
      <c r="E123" s="362">
        <v>0.56999999999999995</v>
      </c>
      <c r="F123" s="183">
        <f>F122*E123</f>
        <v>13.68</v>
      </c>
      <c r="G123" s="308"/>
      <c r="H123" s="165"/>
      <c r="I123" s="165">
        <v>6.6</v>
      </c>
      <c r="J123" s="165">
        <f>F123*I123</f>
        <v>90.287999999999997</v>
      </c>
      <c r="K123" s="165"/>
      <c r="L123" s="165"/>
      <c r="M123" s="165">
        <f>H123+J123+L123</f>
        <v>90.287999999999997</v>
      </c>
      <c r="N123" s="297"/>
      <c r="O123" s="294"/>
      <c r="P123" s="294"/>
      <c r="Q123" s="294"/>
      <c r="R123" s="294"/>
      <c r="S123" s="294"/>
      <c r="T123" s="294"/>
      <c r="U123" s="294"/>
    </row>
    <row r="124" spans="1:21" s="296" customFormat="1">
      <c r="A124" s="436"/>
      <c r="B124" s="295"/>
      <c r="C124" s="168" t="s">
        <v>150</v>
      </c>
      <c r="D124" s="362"/>
      <c r="E124" s="362"/>
      <c r="F124" s="183"/>
      <c r="G124" s="308"/>
      <c r="H124" s="165"/>
      <c r="I124" s="165"/>
      <c r="J124" s="165"/>
      <c r="K124" s="165"/>
      <c r="L124" s="165"/>
      <c r="M124" s="165"/>
      <c r="N124" s="297"/>
      <c r="O124" s="294"/>
      <c r="P124" s="294"/>
      <c r="Q124" s="294"/>
      <c r="R124" s="294"/>
      <c r="S124" s="294"/>
      <c r="T124" s="294"/>
      <c r="U124" s="294"/>
    </row>
    <row r="125" spans="1:21" s="296" customFormat="1">
      <c r="A125" s="436"/>
      <c r="B125" s="295"/>
      <c r="C125" s="194" t="s">
        <v>191</v>
      </c>
      <c r="D125" s="362" t="s">
        <v>165</v>
      </c>
      <c r="E125" s="362">
        <v>1</v>
      </c>
      <c r="F125" s="183">
        <f>F122*E125</f>
        <v>24</v>
      </c>
      <c r="G125" s="165">
        <v>16.399999999999999</v>
      </c>
      <c r="H125" s="165">
        <f>F125*G125</f>
        <v>393.59999999999997</v>
      </c>
      <c r="I125" s="165"/>
      <c r="J125" s="165"/>
      <c r="K125" s="165"/>
      <c r="L125" s="165"/>
      <c r="M125" s="165">
        <f>H125+J125+L125</f>
        <v>393.59999999999997</v>
      </c>
      <c r="N125" s="297"/>
      <c r="O125" s="294"/>
      <c r="P125" s="294"/>
      <c r="Q125" s="294"/>
      <c r="R125" s="294"/>
      <c r="S125" s="294"/>
      <c r="T125" s="294"/>
      <c r="U125" s="294"/>
    </row>
    <row r="126" spans="1:21" s="259" customFormat="1">
      <c r="A126" s="256"/>
      <c r="B126" s="219"/>
      <c r="C126" s="219" t="s">
        <v>49</v>
      </c>
      <c r="D126" s="219"/>
      <c r="E126" s="220"/>
      <c r="F126" s="221"/>
      <c r="G126" s="222"/>
      <c r="H126" s="222">
        <f>SUM(H35:H125)</f>
        <v>21879.158245400002</v>
      </c>
      <c r="I126" s="222"/>
      <c r="J126" s="222">
        <f>SUM(J35:J125)</f>
        <v>3367.6154449999999</v>
      </c>
      <c r="K126" s="222"/>
      <c r="L126" s="222">
        <f>SUM(L35:L125)</f>
        <v>466.80282935999998</v>
      </c>
      <c r="M126" s="222">
        <f>L126+J126+H126</f>
        <v>25713.576519760001</v>
      </c>
      <c r="N126" s="275"/>
      <c r="O126" s="257"/>
      <c r="P126" s="258"/>
      <c r="Q126" s="258"/>
      <c r="R126" s="258"/>
      <c r="S126" s="258"/>
      <c r="T126" s="258"/>
    </row>
    <row r="127" spans="1:21" s="239" customFormat="1" ht="13.8">
      <c r="A127" s="256"/>
      <c r="B127" s="276"/>
      <c r="C127" s="277" t="s">
        <v>130</v>
      </c>
      <c r="D127" s="278">
        <v>0.05</v>
      </c>
      <c r="E127" s="279"/>
      <c r="F127" s="21"/>
      <c r="G127" s="21"/>
      <c r="H127" s="216">
        <f>H126*D127</f>
        <v>1093.9579122700002</v>
      </c>
      <c r="I127" s="216"/>
      <c r="J127" s="216"/>
      <c r="K127" s="216"/>
      <c r="L127" s="216"/>
      <c r="M127" s="216">
        <f>L127+J127+H127</f>
        <v>1093.9579122700002</v>
      </c>
      <c r="N127" s="280"/>
    </row>
    <row r="128" spans="1:21" s="262" customFormat="1" ht="12.75" customHeight="1">
      <c r="A128" s="256"/>
      <c r="B128" s="276"/>
      <c r="C128" s="277" t="s">
        <v>49</v>
      </c>
      <c r="D128" s="277"/>
      <c r="E128" s="279"/>
      <c r="F128" s="21"/>
      <c r="G128" s="281"/>
      <c r="H128" s="133">
        <f>H126+H127</f>
        <v>22973.116157670003</v>
      </c>
      <c r="I128" s="133"/>
      <c r="J128" s="133">
        <f>J126+J127</f>
        <v>3367.6154449999999</v>
      </c>
      <c r="K128" s="133"/>
      <c r="L128" s="133">
        <f>L126+L127</f>
        <v>466.80282935999998</v>
      </c>
      <c r="M128" s="133">
        <f>M126+M127</f>
        <v>26807.534432030003</v>
      </c>
      <c r="N128" s="282"/>
      <c r="O128" s="260"/>
      <c r="P128" s="261"/>
      <c r="Q128" s="261"/>
      <c r="R128" s="261"/>
      <c r="S128" s="261"/>
      <c r="T128" s="261"/>
    </row>
    <row r="129" spans="1:20" s="283" customFormat="1">
      <c r="A129" s="256"/>
      <c r="B129" s="246"/>
      <c r="C129" s="247" t="s">
        <v>50</v>
      </c>
      <c r="D129" s="248">
        <v>0.1</v>
      </c>
      <c r="E129" s="249"/>
      <c r="F129" s="250"/>
      <c r="G129" s="251"/>
      <c r="H129" s="251"/>
      <c r="I129" s="251"/>
      <c r="J129" s="251"/>
      <c r="K129" s="251"/>
      <c r="L129" s="251"/>
      <c r="M129" s="251">
        <f>M128*D129</f>
        <v>2680.7534432030006</v>
      </c>
      <c r="N129" s="275"/>
      <c r="O129" s="258"/>
      <c r="P129" s="258"/>
      <c r="Q129" s="258"/>
      <c r="R129" s="258"/>
      <c r="S129" s="258"/>
      <c r="T129" s="258"/>
    </row>
    <row r="130" spans="1:20" s="283" customFormat="1" ht="16.5" customHeight="1">
      <c r="A130" s="256"/>
      <c r="B130" s="246"/>
      <c r="C130" s="247" t="s">
        <v>49</v>
      </c>
      <c r="D130" s="247"/>
      <c r="E130" s="249"/>
      <c r="F130" s="250"/>
      <c r="G130" s="237"/>
      <c r="H130" s="237"/>
      <c r="I130" s="237"/>
      <c r="J130" s="237"/>
      <c r="K130" s="237"/>
      <c r="L130" s="237"/>
      <c r="M130" s="237">
        <f>M128+M129</f>
        <v>29488.287875233003</v>
      </c>
      <c r="N130" s="275"/>
      <c r="O130" s="258"/>
      <c r="P130" s="258"/>
      <c r="Q130" s="258"/>
      <c r="R130" s="258"/>
      <c r="S130" s="258"/>
      <c r="T130" s="258"/>
    </row>
    <row r="131" spans="1:20" s="283" customFormat="1">
      <c r="A131" s="256"/>
      <c r="B131" s="230"/>
      <c r="C131" s="231" t="s">
        <v>51</v>
      </c>
      <c r="D131" s="232">
        <v>0.08</v>
      </c>
      <c r="E131" s="233"/>
      <c r="F131" s="234"/>
      <c r="G131" s="235"/>
      <c r="H131" s="236"/>
      <c r="I131" s="236"/>
      <c r="J131" s="236"/>
      <c r="K131" s="236"/>
      <c r="L131" s="236"/>
      <c r="M131" s="237">
        <f>M130*D131</f>
        <v>2359.0630300186403</v>
      </c>
      <c r="N131" s="275"/>
      <c r="O131" s="258"/>
      <c r="P131" s="258"/>
      <c r="Q131" s="258"/>
      <c r="R131" s="258"/>
      <c r="S131" s="258"/>
      <c r="T131" s="258"/>
    </row>
    <row r="132" spans="1:20" s="283" customFormat="1">
      <c r="A132" s="256"/>
      <c r="B132" s="230"/>
      <c r="C132" s="231" t="s">
        <v>104</v>
      </c>
      <c r="D132" s="241"/>
      <c r="E132" s="233"/>
      <c r="F132" s="234"/>
      <c r="G132" s="235"/>
      <c r="H132" s="236"/>
      <c r="I132" s="236"/>
      <c r="J132" s="236"/>
      <c r="K132" s="236"/>
      <c r="L132" s="236"/>
      <c r="M132" s="237">
        <f>M131+M130</f>
        <v>31847.350905251646</v>
      </c>
      <c r="N132" s="275"/>
      <c r="O132" s="258"/>
      <c r="P132" s="258"/>
      <c r="Q132" s="258"/>
      <c r="R132" s="258"/>
      <c r="S132" s="258"/>
      <c r="T132" s="258"/>
    </row>
    <row r="133" spans="1:20" s="269" customFormat="1" ht="12.75" customHeight="1">
      <c r="A133" s="263"/>
      <c r="B133" s="263"/>
      <c r="C133" s="264" t="s">
        <v>138</v>
      </c>
      <c r="D133" s="265"/>
      <c r="E133" s="266"/>
      <c r="F133" s="267"/>
      <c r="G133" s="236"/>
      <c r="H133" s="267"/>
      <c r="I133" s="267"/>
      <c r="J133" s="267">
        <f>J128+J28</f>
        <v>4290.8168449999994</v>
      </c>
      <c r="K133" s="267"/>
      <c r="L133" s="267"/>
      <c r="M133" s="267">
        <f>M132+M32</f>
        <v>33029.231992451649</v>
      </c>
      <c r="N133" s="284"/>
      <c r="O133" s="268"/>
      <c r="P133" s="268"/>
      <c r="Q133" s="268"/>
      <c r="R133" s="268"/>
      <c r="S133" s="268"/>
      <c r="T133" s="268"/>
    </row>
    <row r="134" spans="1:20" s="269" customFormat="1" ht="12.75" customHeight="1">
      <c r="A134" s="263"/>
      <c r="B134" s="263"/>
      <c r="C134" s="270" t="s">
        <v>105</v>
      </c>
      <c r="D134" s="271">
        <v>0.03</v>
      </c>
      <c r="E134" s="266"/>
      <c r="F134" s="267"/>
      <c r="G134" s="236"/>
      <c r="H134" s="267"/>
      <c r="I134" s="267"/>
      <c r="J134" s="267"/>
      <c r="K134" s="267"/>
      <c r="L134" s="267"/>
      <c r="M134" s="267">
        <f>M133*D134</f>
        <v>990.8769597735494</v>
      </c>
      <c r="N134" s="284"/>
      <c r="O134" s="268"/>
      <c r="P134" s="268"/>
      <c r="Q134" s="268"/>
      <c r="R134" s="268"/>
      <c r="S134" s="268"/>
      <c r="T134" s="268"/>
    </row>
    <row r="135" spans="1:20" s="273" customFormat="1" ht="12.75" customHeight="1">
      <c r="A135" s="263"/>
      <c r="B135" s="263"/>
      <c r="C135" s="270" t="s">
        <v>49</v>
      </c>
      <c r="D135" s="265"/>
      <c r="E135" s="266"/>
      <c r="F135" s="267"/>
      <c r="G135" s="236"/>
      <c r="H135" s="267"/>
      <c r="I135" s="267"/>
      <c r="J135" s="267"/>
      <c r="K135" s="267"/>
      <c r="L135" s="267"/>
      <c r="M135" s="267">
        <f>M133+M134</f>
        <v>34020.1089522252</v>
      </c>
      <c r="N135" s="252"/>
      <c r="O135" s="272"/>
      <c r="P135" s="272"/>
      <c r="Q135" s="272"/>
      <c r="R135" s="272"/>
      <c r="S135" s="272"/>
      <c r="T135" s="272"/>
    </row>
    <row r="136" spans="1:20" s="273" customFormat="1" ht="12.75" customHeight="1">
      <c r="A136" s="263"/>
      <c r="B136" s="263"/>
      <c r="C136" s="270" t="s">
        <v>139</v>
      </c>
      <c r="D136" s="285">
        <v>0.02</v>
      </c>
      <c r="E136" s="266"/>
      <c r="F136" s="267"/>
      <c r="G136" s="236"/>
      <c r="H136" s="267"/>
      <c r="I136" s="267"/>
      <c r="J136" s="267"/>
      <c r="K136" s="267"/>
      <c r="L136" s="267"/>
      <c r="M136" s="267">
        <f>(J133+J26)*D136</f>
        <v>104.2803649</v>
      </c>
      <c r="N136" s="252"/>
      <c r="O136" s="272"/>
      <c r="P136" s="272"/>
      <c r="Q136" s="272"/>
      <c r="R136" s="272"/>
      <c r="S136" s="272"/>
      <c r="T136" s="272"/>
    </row>
    <row r="137" spans="1:20" s="273" customFormat="1" ht="12.75" customHeight="1">
      <c r="A137" s="263"/>
      <c r="B137" s="263"/>
      <c r="C137" s="270" t="s">
        <v>49</v>
      </c>
      <c r="D137" s="265"/>
      <c r="E137" s="266"/>
      <c r="F137" s="267"/>
      <c r="G137" s="236"/>
      <c r="H137" s="267"/>
      <c r="I137" s="267"/>
      <c r="J137" s="267"/>
      <c r="K137" s="267"/>
      <c r="L137" s="267"/>
      <c r="M137" s="267">
        <f>M135+M136</f>
        <v>34124.389317125198</v>
      </c>
      <c r="N137" s="252"/>
      <c r="O137" s="272"/>
      <c r="P137" s="272"/>
      <c r="Q137" s="272"/>
      <c r="R137" s="272"/>
      <c r="S137" s="272"/>
      <c r="T137" s="272"/>
    </row>
    <row r="138" spans="1:20" s="289" customFormat="1" ht="25.5" customHeight="1">
      <c r="A138" s="263"/>
      <c r="B138" s="263"/>
      <c r="C138" s="265" t="s">
        <v>106</v>
      </c>
      <c r="D138" s="274">
        <v>0.18</v>
      </c>
      <c r="E138" s="266"/>
      <c r="F138" s="236"/>
      <c r="G138" s="236"/>
      <c r="H138" s="236"/>
      <c r="I138" s="236"/>
      <c r="J138" s="236"/>
      <c r="K138" s="236"/>
      <c r="L138" s="236"/>
      <c r="M138" s="236">
        <f>M137*D138</f>
        <v>6142.3900770825358</v>
      </c>
      <c r="N138" s="286"/>
      <c r="O138" s="287"/>
      <c r="P138" s="288"/>
      <c r="Q138" s="288"/>
    </row>
    <row r="139" spans="1:20" s="289" customFormat="1" ht="12.75" customHeight="1">
      <c r="A139" s="263"/>
      <c r="B139" s="263"/>
      <c r="C139" s="265" t="s">
        <v>49</v>
      </c>
      <c r="D139" s="274"/>
      <c r="E139" s="266" t="s">
        <v>141</v>
      </c>
      <c r="F139" s="236"/>
      <c r="G139" s="236"/>
      <c r="H139" s="236"/>
      <c r="I139" s="236"/>
      <c r="J139" s="236"/>
      <c r="K139" s="236"/>
      <c r="L139" s="236"/>
      <c r="M139" s="236">
        <f>M137+M138</f>
        <v>40266.779394207733</v>
      </c>
      <c r="N139" s="286"/>
      <c r="O139" s="290"/>
      <c r="P139" s="288"/>
      <c r="Q139" s="288"/>
    </row>
    <row r="140" spans="1:20" s="157" customFormat="1">
      <c r="A140" s="346"/>
      <c r="B140" s="347"/>
      <c r="C140" s="348"/>
      <c r="D140" s="346"/>
      <c r="E140" s="349"/>
      <c r="F140" s="140"/>
      <c r="G140" s="155"/>
      <c r="H140" s="155"/>
      <c r="I140" s="155"/>
      <c r="J140" s="155"/>
      <c r="K140" s="155"/>
      <c r="L140" s="155"/>
      <c r="M140" s="155"/>
      <c r="N140" s="153"/>
      <c r="O140" s="156"/>
      <c r="P140" s="156"/>
      <c r="Q140" s="156"/>
      <c r="R140" s="156"/>
      <c r="S140" s="156"/>
      <c r="T140" s="156"/>
    </row>
    <row r="141" spans="1:20" s="5" customFormat="1" ht="15.75" customHeight="1">
      <c r="A141" s="350"/>
      <c r="B141" s="351"/>
      <c r="C141" s="352"/>
      <c r="D141" s="353"/>
      <c r="E141" s="354"/>
      <c r="F141" s="355"/>
      <c r="G141" s="134"/>
      <c r="H141" s="134"/>
      <c r="I141" s="134"/>
      <c r="J141" s="134"/>
      <c r="K141" s="134"/>
      <c r="L141" s="134"/>
      <c r="M141" s="134"/>
      <c r="N141" s="148"/>
      <c r="O141" s="16"/>
      <c r="P141" s="16"/>
      <c r="Q141" s="16"/>
      <c r="R141" s="16"/>
      <c r="S141" s="16"/>
      <c r="T141" s="16"/>
    </row>
    <row r="142" spans="1:20">
      <c r="C142" s="454" t="s">
        <v>227</v>
      </c>
      <c r="D142" s="454"/>
      <c r="E142" s="454"/>
      <c r="F142" s="357"/>
      <c r="N142" s="148"/>
      <c r="O142" s="16"/>
      <c r="P142" s="16"/>
      <c r="Q142" s="16"/>
      <c r="R142" s="16"/>
      <c r="S142" s="16"/>
      <c r="T142" s="16"/>
    </row>
    <row r="143" spans="1:20">
      <c r="C143" s="425"/>
    </row>
    <row r="144" spans="1:20">
      <c r="C144" s="455" t="s">
        <v>228</v>
      </c>
      <c r="D144" s="455"/>
      <c r="E144" s="455"/>
      <c r="N144" s="148"/>
      <c r="O144" s="16"/>
      <c r="P144" s="16"/>
      <c r="Q144" s="16"/>
      <c r="R144" s="16"/>
      <c r="S144" s="16"/>
      <c r="T144" s="16"/>
    </row>
    <row r="145" spans="14:20">
      <c r="N145" s="148"/>
      <c r="O145" s="16"/>
      <c r="P145" s="16"/>
      <c r="Q145" s="16"/>
      <c r="R145" s="16"/>
      <c r="S145" s="16"/>
      <c r="T145" s="16"/>
    </row>
    <row r="146" spans="14:20">
      <c r="N146" s="148"/>
      <c r="O146" s="16"/>
      <c r="P146" s="16"/>
      <c r="Q146" s="16"/>
      <c r="R146" s="16"/>
      <c r="S146" s="16"/>
      <c r="T146" s="16"/>
    </row>
    <row r="147" spans="14:20">
      <c r="N147" s="148"/>
      <c r="O147" s="16"/>
      <c r="P147" s="16"/>
      <c r="Q147" s="16"/>
      <c r="R147" s="16"/>
      <c r="S147" s="16"/>
      <c r="T147" s="16"/>
    </row>
    <row r="148" spans="14:20">
      <c r="N148" s="148"/>
      <c r="O148" s="16"/>
      <c r="P148" s="16"/>
      <c r="Q148" s="16"/>
      <c r="R148" s="16"/>
      <c r="S148" s="16"/>
      <c r="T148" s="16"/>
    </row>
    <row r="149" spans="14:20">
      <c r="N149" s="148"/>
      <c r="O149" s="16"/>
      <c r="P149" s="16"/>
      <c r="Q149" s="16"/>
      <c r="R149" s="16"/>
      <c r="S149" s="16"/>
      <c r="T149" s="16"/>
    </row>
    <row r="150" spans="14:20">
      <c r="N150" s="148"/>
      <c r="O150" s="16"/>
      <c r="P150" s="16"/>
      <c r="Q150" s="16"/>
      <c r="R150" s="16"/>
      <c r="S150" s="16"/>
      <c r="T150" s="16"/>
    </row>
    <row r="151" spans="14:20">
      <c r="N151" s="148"/>
      <c r="O151" s="16"/>
      <c r="P151" s="16"/>
      <c r="Q151" s="16"/>
      <c r="R151" s="16"/>
      <c r="S151" s="16"/>
      <c r="T151" s="16"/>
    </row>
    <row r="152" spans="14:20">
      <c r="N152" s="148"/>
      <c r="O152" s="16"/>
      <c r="P152" s="16"/>
      <c r="Q152" s="16"/>
      <c r="R152" s="16"/>
      <c r="S152" s="16"/>
      <c r="T152" s="16"/>
    </row>
    <row r="153" spans="14:20">
      <c r="N153" s="148"/>
      <c r="O153" s="16"/>
      <c r="P153" s="16"/>
      <c r="Q153" s="16"/>
      <c r="R153" s="16"/>
      <c r="S153" s="16"/>
      <c r="T153" s="16"/>
    </row>
    <row r="154" spans="14:20">
      <c r="N154" s="148"/>
      <c r="O154" s="16"/>
      <c r="P154" s="16"/>
      <c r="Q154" s="16"/>
      <c r="R154" s="16"/>
      <c r="S154" s="16"/>
      <c r="T154" s="16"/>
    </row>
    <row r="155" spans="14:20">
      <c r="N155" s="148"/>
      <c r="O155" s="16"/>
      <c r="P155" s="16"/>
      <c r="Q155" s="16"/>
      <c r="R155" s="16"/>
      <c r="S155" s="16"/>
      <c r="T155" s="16"/>
    </row>
    <row r="156" spans="14:20">
      <c r="N156" s="148"/>
      <c r="O156" s="15"/>
      <c r="P156" s="15"/>
      <c r="Q156" s="15"/>
      <c r="R156" s="15"/>
      <c r="S156" s="15"/>
      <c r="T156" s="15"/>
    </row>
    <row r="158" spans="14:20">
      <c r="N158" s="148"/>
      <c r="O158" s="16"/>
      <c r="P158" s="16"/>
      <c r="Q158" s="16"/>
      <c r="R158" s="16"/>
      <c r="S158" s="16"/>
      <c r="T158" s="16"/>
    </row>
    <row r="159" spans="14:20">
      <c r="N159" s="148"/>
      <c r="O159" s="16"/>
      <c r="P159" s="16"/>
      <c r="Q159" s="16"/>
      <c r="R159" s="16"/>
      <c r="S159" s="16"/>
      <c r="T159" s="16"/>
    </row>
    <row r="160" spans="14:20">
      <c r="N160" s="148"/>
      <c r="O160" s="16"/>
      <c r="P160" s="16"/>
      <c r="Q160" s="16"/>
      <c r="R160" s="16"/>
      <c r="S160" s="16"/>
      <c r="T160" s="16"/>
    </row>
    <row r="161" spans="14:20">
      <c r="N161" s="148"/>
      <c r="O161" s="16"/>
      <c r="P161" s="16"/>
      <c r="Q161" s="16"/>
      <c r="R161" s="16"/>
      <c r="S161" s="16"/>
      <c r="T161" s="16"/>
    </row>
    <row r="162" spans="14:20">
      <c r="N162" s="148"/>
      <c r="O162" s="16"/>
      <c r="P162" s="16"/>
      <c r="Q162" s="16"/>
      <c r="R162" s="16"/>
      <c r="S162" s="16"/>
      <c r="T162" s="16"/>
    </row>
    <row r="163" spans="14:20">
      <c r="N163" s="148"/>
      <c r="O163" s="16"/>
      <c r="P163" s="16"/>
      <c r="Q163" s="16"/>
      <c r="R163" s="16"/>
      <c r="S163" s="16"/>
      <c r="T163" s="16"/>
    </row>
    <row r="174" spans="14:20">
      <c r="N174" s="152"/>
      <c r="O174" s="13"/>
      <c r="P174" s="13"/>
      <c r="Q174" s="13"/>
      <c r="R174" s="13"/>
      <c r="S174" s="13"/>
      <c r="T174" s="13"/>
    </row>
    <row r="175" spans="14:20">
      <c r="N175" s="152"/>
      <c r="O175" s="13"/>
      <c r="P175" s="13"/>
      <c r="Q175" s="13"/>
      <c r="R175" s="13"/>
      <c r="S175" s="13"/>
      <c r="T175" s="13"/>
    </row>
  </sheetData>
  <autoFilter ref="A9:U140"/>
  <mergeCells count="29">
    <mergeCell ref="A122:A125"/>
    <mergeCell ref="C142:E142"/>
    <mergeCell ref="C144:E144"/>
    <mergeCell ref="A88:A93"/>
    <mergeCell ref="A94:A99"/>
    <mergeCell ref="A100:A108"/>
    <mergeCell ref="A109:A112"/>
    <mergeCell ref="A113:A121"/>
    <mergeCell ref="B88:B93"/>
    <mergeCell ref="A5:A8"/>
    <mergeCell ref="K5:L5"/>
    <mergeCell ref="K6:L6"/>
    <mergeCell ref="G5:H6"/>
    <mergeCell ref="I5:J6"/>
    <mergeCell ref="D5:D8"/>
    <mergeCell ref="B14:B16"/>
    <mergeCell ref="A53:A59"/>
    <mergeCell ref="A60:A67"/>
    <mergeCell ref="A68:A72"/>
    <mergeCell ref="A35:A44"/>
    <mergeCell ref="A45:A52"/>
    <mergeCell ref="B45:B52"/>
    <mergeCell ref="A73:A80"/>
    <mergeCell ref="A82:A87"/>
    <mergeCell ref="D1:M1"/>
    <mergeCell ref="M5:M8"/>
    <mergeCell ref="E5:F5"/>
    <mergeCell ref="E6:F6"/>
    <mergeCell ref="B5:B8"/>
  </mergeCells>
  <pageMargins left="0.7" right="0.7" top="0.75" bottom="0.75" header="0.3" footer="0.3"/>
  <pageSetup scale="72" orientation="landscape" horizontalDpi="4294967295" verticalDpi="4294967295" r:id="rId1"/>
  <rowBreaks count="3" manualBreakCount="3">
    <brk id="38" max="12" man="1"/>
    <brk id="81" max="12" man="1"/>
    <brk id="121" max="12" man="1"/>
  </rowBreaks>
  <colBreaks count="1" manualBreakCount="1">
    <brk id="13" max="1048575" man="1"/>
  </colBreaks>
  <ignoredErrors>
    <ignoredError sqref="M129:M135 M29:M32 M137:M139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view="pageBreakPreview" topLeftCell="A13" zoomScale="60" zoomScaleNormal="100" workbookViewId="0">
      <selection activeCell="C24" sqref="C24"/>
    </sheetView>
  </sheetViews>
  <sheetFormatPr defaultRowHeight="14.4"/>
  <cols>
    <col min="1" max="1" width="5.109375" customWidth="1"/>
    <col min="2" max="2" width="63.77734375" customWidth="1"/>
  </cols>
  <sheetData>
    <row r="1" spans="1:4" ht="56.4" customHeight="1">
      <c r="A1" s="415" t="s">
        <v>225</v>
      </c>
      <c r="B1" s="415"/>
      <c r="C1" s="415"/>
      <c r="D1" s="415"/>
    </row>
    <row r="2" spans="1:4">
      <c r="A2" s="416"/>
      <c r="B2" s="416"/>
      <c r="C2" s="416"/>
      <c r="D2" s="417"/>
    </row>
    <row r="3" spans="1:4" ht="63" customHeight="1">
      <c r="A3" s="418" t="s">
        <v>0</v>
      </c>
      <c r="B3" s="419" t="s">
        <v>217</v>
      </c>
      <c r="C3" s="420" t="s">
        <v>218</v>
      </c>
      <c r="D3" s="421" t="s">
        <v>219</v>
      </c>
    </row>
    <row r="4" spans="1:4">
      <c r="A4" s="422"/>
      <c r="B4" s="419"/>
      <c r="C4" s="420"/>
      <c r="D4" s="421"/>
    </row>
    <row r="5" spans="1:4" ht="30" customHeight="1">
      <c r="A5" s="416">
        <v>1</v>
      </c>
      <c r="B5" s="212" t="s">
        <v>200</v>
      </c>
      <c r="C5" s="203" t="s">
        <v>41</v>
      </c>
      <c r="D5" s="138">
        <v>7</v>
      </c>
    </row>
    <row r="6" spans="1:4" ht="30" customHeight="1">
      <c r="A6" s="416">
        <v>2</v>
      </c>
      <c r="B6" s="193" t="s">
        <v>199</v>
      </c>
      <c r="C6" s="380" t="s">
        <v>143</v>
      </c>
      <c r="D6" s="164">
        <v>281</v>
      </c>
    </row>
    <row r="7" spans="1:4" ht="30" customHeight="1">
      <c r="A7" s="416">
        <v>3</v>
      </c>
      <c r="B7" s="212" t="s">
        <v>45</v>
      </c>
      <c r="C7" s="203" t="s">
        <v>46</v>
      </c>
      <c r="D7" s="138">
        <v>2</v>
      </c>
    </row>
    <row r="8" spans="1:4" ht="30" customHeight="1">
      <c r="A8" s="416">
        <v>4</v>
      </c>
      <c r="B8" s="212" t="s">
        <v>203</v>
      </c>
      <c r="C8" s="203" t="s">
        <v>46</v>
      </c>
      <c r="D8" s="138">
        <v>8</v>
      </c>
    </row>
    <row r="9" spans="1:4" ht="30" customHeight="1">
      <c r="A9" s="416">
        <v>5</v>
      </c>
      <c r="B9" s="212" t="s">
        <v>204</v>
      </c>
      <c r="C9" s="203" t="s">
        <v>46</v>
      </c>
      <c r="D9" s="138">
        <v>8</v>
      </c>
    </row>
    <row r="10" spans="1:4" ht="30" customHeight="1">
      <c r="A10" s="416">
        <v>6</v>
      </c>
      <c r="B10" s="212" t="s">
        <v>48</v>
      </c>
      <c r="C10" s="203" t="s">
        <v>46</v>
      </c>
      <c r="D10" s="138">
        <v>2</v>
      </c>
    </row>
    <row r="11" spans="1:4" ht="30" customHeight="1">
      <c r="A11" s="416">
        <v>7</v>
      </c>
      <c r="B11" s="212" t="s">
        <v>205</v>
      </c>
      <c r="C11" s="203" t="s">
        <v>46</v>
      </c>
      <c r="D11" s="138">
        <v>10</v>
      </c>
    </row>
    <row r="12" spans="1:4" ht="30" customHeight="1">
      <c r="A12" s="416">
        <v>8</v>
      </c>
      <c r="B12" s="450" t="s">
        <v>167</v>
      </c>
      <c r="C12" s="380" t="s">
        <v>152</v>
      </c>
      <c r="D12" s="179">
        <v>4.1369999999999996</v>
      </c>
    </row>
    <row r="13" spans="1:4" ht="30" customHeight="1">
      <c r="A13" s="416">
        <v>9</v>
      </c>
      <c r="B13" s="193" t="s">
        <v>174</v>
      </c>
      <c r="C13" s="380" t="s">
        <v>152</v>
      </c>
      <c r="D13" s="179">
        <v>4.1369999999999996</v>
      </c>
    </row>
    <row r="14" spans="1:4" ht="30" customHeight="1">
      <c r="A14" s="416">
        <v>10</v>
      </c>
      <c r="B14" s="333" t="s">
        <v>175</v>
      </c>
      <c r="C14" s="379" t="s">
        <v>143</v>
      </c>
      <c r="D14" s="170">
        <v>281</v>
      </c>
    </row>
    <row r="15" spans="1:4" ht="30" customHeight="1">
      <c r="A15" s="416">
        <v>11</v>
      </c>
      <c r="B15" s="333" t="s">
        <v>157</v>
      </c>
      <c r="C15" s="379" t="s">
        <v>143</v>
      </c>
      <c r="D15" s="170">
        <v>281</v>
      </c>
    </row>
    <row r="16" spans="1:4" ht="30" customHeight="1">
      <c r="A16" s="416">
        <v>12</v>
      </c>
      <c r="B16" s="333" t="s">
        <v>162</v>
      </c>
      <c r="C16" s="379" t="s">
        <v>143</v>
      </c>
      <c r="D16" s="170">
        <v>281</v>
      </c>
    </row>
    <row r="17" spans="1:4" ht="30" customHeight="1">
      <c r="A17" s="416">
        <v>13</v>
      </c>
      <c r="B17" s="333" t="s">
        <v>178</v>
      </c>
      <c r="C17" s="379" t="s">
        <v>143</v>
      </c>
      <c r="D17" s="170">
        <v>286.12</v>
      </c>
    </row>
    <row r="18" spans="1:4" ht="30" customHeight="1">
      <c r="A18" s="416">
        <v>14</v>
      </c>
      <c r="B18" s="373" t="s">
        <v>208</v>
      </c>
      <c r="C18" s="369" t="s">
        <v>143</v>
      </c>
      <c r="D18" s="170">
        <v>8.8000000000000007</v>
      </c>
    </row>
    <row r="19" spans="1:4" ht="30" customHeight="1">
      <c r="A19" s="416">
        <v>15</v>
      </c>
      <c r="B19" s="373" t="s">
        <v>210</v>
      </c>
      <c r="C19" s="369" t="s">
        <v>143</v>
      </c>
      <c r="D19" s="170">
        <v>8.8000000000000007</v>
      </c>
    </row>
    <row r="20" spans="1:4" ht="30" customHeight="1">
      <c r="A20" s="416">
        <v>16</v>
      </c>
      <c r="B20" s="451" t="s">
        <v>122</v>
      </c>
      <c r="C20" s="452" t="s">
        <v>35</v>
      </c>
      <c r="D20" s="138">
        <v>5.78</v>
      </c>
    </row>
    <row r="21" spans="1:4" ht="30" customHeight="1">
      <c r="A21" s="416">
        <v>17</v>
      </c>
      <c r="B21" s="299" t="s">
        <v>192</v>
      </c>
      <c r="C21" s="166" t="s">
        <v>186</v>
      </c>
      <c r="D21" s="164">
        <v>46</v>
      </c>
    </row>
    <row r="22" spans="1:4" ht="30" customHeight="1">
      <c r="A22" s="416">
        <v>18</v>
      </c>
      <c r="B22" s="193" t="s">
        <v>180</v>
      </c>
      <c r="C22" s="380" t="s">
        <v>165</v>
      </c>
      <c r="D22" s="179">
        <v>8</v>
      </c>
    </row>
    <row r="23" spans="1:4" ht="30" customHeight="1">
      <c r="A23" s="416">
        <v>19</v>
      </c>
      <c r="B23" s="193" t="s">
        <v>185</v>
      </c>
      <c r="C23" s="166" t="s">
        <v>186</v>
      </c>
      <c r="D23" s="179">
        <v>56</v>
      </c>
    </row>
    <row r="24" spans="1:4" ht="30" customHeight="1">
      <c r="A24" s="416">
        <v>20</v>
      </c>
      <c r="B24" s="448" t="s">
        <v>190</v>
      </c>
      <c r="C24" s="449" t="s">
        <v>165</v>
      </c>
      <c r="D24" s="453">
        <v>24</v>
      </c>
    </row>
    <row r="25" spans="1:4">
      <c r="A25" s="423"/>
      <c r="B25" s="423"/>
      <c r="C25" s="423"/>
      <c r="D25" s="424"/>
    </row>
    <row r="26" spans="1:4" ht="15" customHeight="1">
      <c r="A26" s="423"/>
      <c r="B26" s="425" t="s">
        <v>220</v>
      </c>
      <c r="C26" s="423"/>
      <c r="D26" s="424"/>
    </row>
    <row r="27" spans="1:4" ht="15">
      <c r="A27" s="423"/>
      <c r="B27" s="425"/>
      <c r="C27" s="423"/>
      <c r="D27" s="424"/>
    </row>
    <row r="28" spans="1:4" ht="15">
      <c r="A28" s="423"/>
      <c r="B28" s="426" t="s">
        <v>221</v>
      </c>
      <c r="C28" s="423"/>
      <c r="D28" s="424"/>
    </row>
  </sheetData>
  <mergeCells count="5">
    <mergeCell ref="A1:D1"/>
    <mergeCell ref="A3:A4"/>
    <mergeCell ref="B3:B4"/>
    <mergeCell ref="C3:C4"/>
    <mergeCell ref="D3:D4"/>
  </mergeCells>
  <conditionalFormatting sqref="B18:C18 C17">
    <cfRule type="cellIs" dxfId="2" priority="1" stopIfTrue="1" operator="equal">
      <formula>8223.307275</formula>
    </cfRule>
  </conditionalFormatting>
  <pageMargins left="0.7" right="0.7" top="0.75" bottom="0.75" header="0.3" footer="0.3"/>
  <pageSetup orientation="landscape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view="pageBreakPreview" zoomScale="60" zoomScaleNormal="100" workbookViewId="0">
      <selection activeCell="K9" sqref="K9"/>
    </sheetView>
  </sheetViews>
  <sheetFormatPr defaultRowHeight="14.4"/>
  <cols>
    <col min="1" max="1" width="4.5546875" customWidth="1"/>
    <col min="2" max="2" width="64.44140625" customWidth="1"/>
    <col min="5" max="5" width="4.44140625" customWidth="1"/>
    <col min="6" max="6" width="4.21875" customWidth="1"/>
  </cols>
  <sheetData>
    <row r="1" spans="1:6" ht="54.6" customHeight="1">
      <c r="A1" s="427" t="s">
        <v>226</v>
      </c>
      <c r="B1" s="428"/>
      <c r="C1" s="428"/>
      <c r="D1" s="428"/>
      <c r="E1" s="428"/>
      <c r="F1" s="428"/>
    </row>
    <row r="2" spans="1:6">
      <c r="A2" s="418" t="s">
        <v>0</v>
      </c>
      <c r="B2" s="419" t="s">
        <v>217</v>
      </c>
      <c r="C2" s="420" t="s">
        <v>218</v>
      </c>
      <c r="D2" s="421" t="s">
        <v>219</v>
      </c>
      <c r="E2" s="429" t="s">
        <v>222</v>
      </c>
      <c r="F2" s="429"/>
    </row>
    <row r="3" spans="1:6" ht="64.2" customHeight="1">
      <c r="A3" s="422"/>
      <c r="B3" s="419"/>
      <c r="C3" s="420"/>
      <c r="D3" s="421"/>
      <c r="E3" s="430" t="s">
        <v>223</v>
      </c>
      <c r="F3" s="430" t="s">
        <v>224</v>
      </c>
    </row>
    <row r="4" spans="1:6" ht="30" customHeight="1">
      <c r="A4" s="416">
        <v>1</v>
      </c>
      <c r="B4" s="212" t="s">
        <v>200</v>
      </c>
      <c r="C4" s="203" t="s">
        <v>41</v>
      </c>
      <c r="D4" s="138">
        <v>7</v>
      </c>
      <c r="E4" s="431"/>
      <c r="F4" s="417"/>
    </row>
    <row r="5" spans="1:6" ht="30" customHeight="1">
      <c r="A5" s="416">
        <v>2</v>
      </c>
      <c r="B5" s="193" t="s">
        <v>199</v>
      </c>
      <c r="C5" s="380" t="s">
        <v>143</v>
      </c>
      <c r="D5" s="164">
        <v>281</v>
      </c>
      <c r="E5" s="431"/>
      <c r="F5" s="417"/>
    </row>
    <row r="6" spans="1:6" ht="30" customHeight="1">
      <c r="A6" s="416">
        <v>3</v>
      </c>
      <c r="B6" s="212" t="s">
        <v>45</v>
      </c>
      <c r="C6" s="203" t="s">
        <v>46</v>
      </c>
      <c r="D6" s="138">
        <v>2</v>
      </c>
      <c r="E6" s="431"/>
      <c r="F6" s="417"/>
    </row>
    <row r="7" spans="1:6" ht="30" customHeight="1">
      <c r="A7" s="416">
        <v>4</v>
      </c>
      <c r="B7" s="212" t="s">
        <v>203</v>
      </c>
      <c r="C7" s="203" t="s">
        <v>46</v>
      </c>
      <c r="D7" s="138">
        <v>8</v>
      </c>
      <c r="E7" s="431"/>
      <c r="F7" s="417"/>
    </row>
    <row r="8" spans="1:6" ht="30" customHeight="1">
      <c r="A8" s="416">
        <v>5</v>
      </c>
      <c r="B8" s="212" t="s">
        <v>204</v>
      </c>
      <c r="C8" s="203" t="s">
        <v>46</v>
      </c>
      <c r="D8" s="138">
        <v>8</v>
      </c>
      <c r="E8" s="431"/>
      <c r="F8" s="417"/>
    </row>
    <row r="9" spans="1:6" ht="30" customHeight="1">
      <c r="A9" s="416">
        <v>6</v>
      </c>
      <c r="B9" s="212" t="s">
        <v>48</v>
      </c>
      <c r="C9" s="203" t="s">
        <v>46</v>
      </c>
      <c r="D9" s="138">
        <v>2</v>
      </c>
      <c r="E9" s="431"/>
      <c r="F9" s="417"/>
    </row>
    <row r="10" spans="1:6" ht="30" customHeight="1">
      <c r="A10" s="416">
        <v>7</v>
      </c>
      <c r="B10" s="212" t="s">
        <v>205</v>
      </c>
      <c r="C10" s="203" t="s">
        <v>46</v>
      </c>
      <c r="D10" s="138">
        <v>10</v>
      </c>
      <c r="E10" s="431"/>
      <c r="F10" s="417"/>
    </row>
    <row r="11" spans="1:6" ht="30" customHeight="1">
      <c r="A11" s="416">
        <v>8</v>
      </c>
      <c r="B11" s="450" t="s">
        <v>167</v>
      </c>
      <c r="C11" s="380" t="s">
        <v>152</v>
      </c>
      <c r="D11" s="179">
        <v>4.1369999999999996</v>
      </c>
      <c r="E11" s="431"/>
      <c r="F11" s="417"/>
    </row>
    <row r="12" spans="1:6" ht="30" customHeight="1">
      <c r="A12" s="416">
        <v>9</v>
      </c>
      <c r="B12" s="193" t="s">
        <v>174</v>
      </c>
      <c r="C12" s="380" t="s">
        <v>152</v>
      </c>
      <c r="D12" s="179">
        <v>4.1369999999999996</v>
      </c>
      <c r="E12" s="431"/>
      <c r="F12" s="417"/>
    </row>
    <row r="13" spans="1:6" ht="30" customHeight="1">
      <c r="A13" s="416">
        <v>10</v>
      </c>
      <c r="B13" s="333" t="s">
        <v>175</v>
      </c>
      <c r="C13" s="379" t="s">
        <v>143</v>
      </c>
      <c r="D13" s="170">
        <v>281</v>
      </c>
      <c r="E13" s="431"/>
      <c r="F13" s="417"/>
    </row>
    <row r="14" spans="1:6" ht="30" customHeight="1">
      <c r="A14" s="416">
        <v>11</v>
      </c>
      <c r="B14" s="333" t="s">
        <v>157</v>
      </c>
      <c r="C14" s="379" t="s">
        <v>143</v>
      </c>
      <c r="D14" s="170">
        <v>281</v>
      </c>
      <c r="E14" s="431"/>
      <c r="F14" s="417"/>
    </row>
    <row r="15" spans="1:6" ht="30" customHeight="1">
      <c r="A15" s="416">
        <v>12</v>
      </c>
      <c r="B15" s="333" t="s">
        <v>162</v>
      </c>
      <c r="C15" s="379" t="s">
        <v>143</v>
      </c>
      <c r="D15" s="170">
        <v>281</v>
      </c>
      <c r="E15" s="431"/>
      <c r="F15" s="417"/>
    </row>
    <row r="16" spans="1:6" ht="30" customHeight="1">
      <c r="A16" s="416">
        <v>13</v>
      </c>
      <c r="B16" s="333" t="s">
        <v>178</v>
      </c>
      <c r="C16" s="379" t="s">
        <v>143</v>
      </c>
      <c r="D16" s="170">
        <v>286.12</v>
      </c>
      <c r="E16" s="417"/>
      <c r="F16" s="431"/>
    </row>
    <row r="17" spans="1:6" ht="30" customHeight="1">
      <c r="A17" s="416">
        <v>14</v>
      </c>
      <c r="B17" s="373" t="s">
        <v>208</v>
      </c>
      <c r="C17" s="369" t="s">
        <v>143</v>
      </c>
      <c r="D17" s="170">
        <v>8.8000000000000007</v>
      </c>
      <c r="E17" s="417"/>
      <c r="F17" s="431"/>
    </row>
    <row r="18" spans="1:6" ht="30" customHeight="1">
      <c r="A18" s="416">
        <v>15</v>
      </c>
      <c r="B18" s="373" t="s">
        <v>210</v>
      </c>
      <c r="C18" s="369" t="s">
        <v>143</v>
      </c>
      <c r="D18" s="170">
        <v>8.8000000000000007</v>
      </c>
      <c r="E18" s="417"/>
      <c r="F18" s="431"/>
    </row>
    <row r="19" spans="1:6" ht="30" customHeight="1">
      <c r="A19" s="416">
        <v>16</v>
      </c>
      <c r="B19" s="451" t="s">
        <v>122</v>
      </c>
      <c r="C19" s="452" t="s">
        <v>35</v>
      </c>
      <c r="D19" s="138">
        <v>5.78</v>
      </c>
      <c r="E19" s="417"/>
      <c r="F19" s="431"/>
    </row>
    <row r="20" spans="1:6" ht="30" customHeight="1">
      <c r="A20" s="416">
        <v>17</v>
      </c>
      <c r="B20" s="299" t="s">
        <v>192</v>
      </c>
      <c r="C20" s="166" t="s">
        <v>186</v>
      </c>
      <c r="D20" s="164">
        <v>46</v>
      </c>
      <c r="E20" s="417"/>
      <c r="F20" s="431"/>
    </row>
    <row r="21" spans="1:6" ht="30" customHeight="1">
      <c r="A21" s="416">
        <v>18</v>
      </c>
      <c r="B21" s="193" t="s">
        <v>180</v>
      </c>
      <c r="C21" s="380" t="s">
        <v>165</v>
      </c>
      <c r="D21" s="179">
        <v>8</v>
      </c>
      <c r="E21" s="417"/>
      <c r="F21" s="431"/>
    </row>
    <row r="22" spans="1:6" ht="30" customHeight="1">
      <c r="A22" s="416">
        <v>19</v>
      </c>
      <c r="B22" s="193" t="s">
        <v>185</v>
      </c>
      <c r="C22" s="166" t="s">
        <v>186</v>
      </c>
      <c r="D22" s="179">
        <v>56</v>
      </c>
      <c r="E22" s="417"/>
      <c r="F22" s="431"/>
    </row>
    <row r="23" spans="1:6" ht="30" customHeight="1">
      <c r="A23" s="416">
        <v>20</v>
      </c>
      <c r="B23" s="448" t="s">
        <v>190</v>
      </c>
      <c r="C23" s="449" t="s">
        <v>165</v>
      </c>
      <c r="D23" s="453">
        <v>24</v>
      </c>
      <c r="E23" s="417"/>
      <c r="F23" s="431"/>
    </row>
    <row r="24" spans="1:6">
      <c r="A24" s="423"/>
      <c r="B24" s="423"/>
      <c r="C24" s="423"/>
      <c r="D24" s="432"/>
      <c r="E24" s="433"/>
      <c r="F24" s="433"/>
    </row>
    <row r="25" spans="1:6" ht="15.6" customHeight="1">
      <c r="A25" s="423"/>
      <c r="B25" s="425" t="s">
        <v>220</v>
      </c>
      <c r="C25" s="423"/>
      <c r="D25" s="432"/>
      <c r="E25" s="433"/>
      <c r="F25" s="433"/>
    </row>
    <row r="26" spans="1:6" ht="15">
      <c r="A26" s="423"/>
      <c r="B26" s="425"/>
      <c r="C26" s="423"/>
      <c r="D26" s="432"/>
      <c r="E26" s="433"/>
      <c r="F26" s="433"/>
    </row>
    <row r="27" spans="1:6" ht="15">
      <c r="A27" s="423"/>
      <c r="B27" s="426" t="s">
        <v>221</v>
      </c>
      <c r="C27" s="423"/>
      <c r="D27" s="432"/>
      <c r="E27" s="433"/>
      <c r="F27" s="433"/>
    </row>
  </sheetData>
  <mergeCells count="6">
    <mergeCell ref="A1:F1"/>
    <mergeCell ref="A2:A3"/>
    <mergeCell ref="B2:B3"/>
    <mergeCell ref="C2:C3"/>
    <mergeCell ref="D2:D3"/>
    <mergeCell ref="E2:F2"/>
  </mergeCells>
  <conditionalFormatting sqref="B17:C17 C16">
    <cfRule type="cellIs" dxfId="1" priority="1" stopIfTrue="1" operator="equal">
      <formula>8223.307275</formula>
    </cfRule>
  </conditionalFormatting>
  <pageMargins left="0.7" right="0.7" top="0.75" bottom="0.75" header="0.3" footer="0.3"/>
  <pageSetup orientation="landscape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K90"/>
  <sheetViews>
    <sheetView topLeftCell="A52" workbookViewId="0">
      <selection activeCell="J86" sqref="J86"/>
    </sheetView>
  </sheetViews>
  <sheetFormatPr defaultRowHeight="14.4"/>
  <cols>
    <col min="2" max="2" width="50" customWidth="1"/>
    <col min="4" max="4" width="9.5546875" bestFit="1" customWidth="1"/>
  </cols>
  <sheetData>
    <row r="3" spans="1:11" s="28" customFormat="1" ht="15" customHeight="1">
      <c r="A3" s="29"/>
      <c r="B3" s="30" t="s">
        <v>112</v>
      </c>
      <c r="C3" s="31" t="s">
        <v>41</v>
      </c>
      <c r="D3" s="32">
        <v>144</v>
      </c>
      <c r="E3" s="26"/>
      <c r="F3" s="27"/>
      <c r="G3" s="27"/>
      <c r="H3" s="27"/>
      <c r="I3" s="27"/>
      <c r="J3" s="27"/>
      <c r="K3" s="27"/>
    </row>
    <row r="4" spans="1:11" s="28" customFormat="1" ht="15" customHeight="1">
      <c r="A4" s="29"/>
      <c r="B4" s="30" t="s">
        <v>55</v>
      </c>
      <c r="C4" s="31" t="s">
        <v>35</v>
      </c>
      <c r="D4" s="32">
        <v>20</v>
      </c>
      <c r="E4" s="33"/>
    </row>
    <row r="5" spans="1:11" s="28" customFormat="1" ht="15" customHeight="1">
      <c r="A5" s="29"/>
      <c r="B5" s="30" t="s">
        <v>125</v>
      </c>
      <c r="C5" s="31" t="s">
        <v>41</v>
      </c>
      <c r="D5" s="32">
        <v>678</v>
      </c>
      <c r="E5" s="33"/>
    </row>
    <row r="6" spans="1:11" s="28" customFormat="1" ht="15" customHeight="1">
      <c r="A6" s="29"/>
      <c r="B6" s="30" t="s">
        <v>114</v>
      </c>
      <c r="C6" s="31" t="s">
        <v>41</v>
      </c>
      <c r="D6" s="32">
        <v>593</v>
      </c>
      <c r="E6" s="33"/>
    </row>
    <row r="7" spans="1:11" s="28" customFormat="1" ht="15" customHeight="1">
      <c r="A7" s="29"/>
      <c r="B7" s="30" t="s">
        <v>129</v>
      </c>
      <c r="C7" s="54" t="s">
        <v>35</v>
      </c>
      <c r="D7" s="32">
        <v>39.4</v>
      </c>
      <c r="E7" s="33"/>
    </row>
    <row r="8" spans="1:11" s="28" customFormat="1" ht="15" customHeight="1">
      <c r="A8" s="29"/>
      <c r="B8" s="30" t="s">
        <v>132</v>
      </c>
      <c r="C8" s="31" t="s">
        <v>59</v>
      </c>
      <c r="D8" s="32">
        <v>9</v>
      </c>
      <c r="E8" s="33"/>
    </row>
    <row r="9" spans="1:11" s="28" customFormat="1" ht="15" customHeight="1">
      <c r="A9" s="29"/>
      <c r="B9" s="30" t="s">
        <v>5</v>
      </c>
      <c r="C9" s="31" t="s">
        <v>59</v>
      </c>
      <c r="D9" s="32">
        <v>4.97</v>
      </c>
      <c r="E9" s="33"/>
    </row>
    <row r="10" spans="1:11" s="24" customFormat="1" ht="13.8">
      <c r="A10" s="45"/>
      <c r="B10" s="48" t="s">
        <v>57</v>
      </c>
      <c r="C10" s="44" t="s">
        <v>41</v>
      </c>
      <c r="D10" s="51">
        <v>100</v>
      </c>
      <c r="E10" s="28"/>
    </row>
    <row r="11" spans="1:11" s="23" customFormat="1" ht="13.8">
      <c r="A11" s="52"/>
      <c r="B11" s="53" t="s">
        <v>133</v>
      </c>
      <c r="C11" s="54" t="s">
        <v>35</v>
      </c>
      <c r="D11" s="55">
        <v>3.6</v>
      </c>
      <c r="E11" s="22"/>
    </row>
    <row r="12" spans="1:11" s="24" customFormat="1" ht="13.8">
      <c r="A12" s="45"/>
      <c r="B12" s="48" t="s">
        <v>56</v>
      </c>
      <c r="C12" s="44" t="s">
        <v>39</v>
      </c>
      <c r="D12" s="51">
        <v>4</v>
      </c>
      <c r="E12" s="28"/>
    </row>
    <row r="13" spans="1:11" s="58" customFormat="1" ht="13.8">
      <c r="A13" s="59"/>
      <c r="B13" s="60" t="s">
        <v>58</v>
      </c>
      <c r="C13" s="40" t="s">
        <v>59</v>
      </c>
      <c r="D13" s="19">
        <v>8.4</v>
      </c>
      <c r="E13" s="57"/>
      <c r="F13" s="56"/>
      <c r="G13" s="56"/>
      <c r="H13" s="56"/>
      <c r="I13" s="56"/>
      <c r="J13" s="56"/>
      <c r="K13" s="56"/>
    </row>
    <row r="14" spans="1:11" s="58" customFormat="1" ht="13.8">
      <c r="A14" s="59"/>
      <c r="B14" s="60" t="s">
        <v>60</v>
      </c>
      <c r="C14" s="40" t="s">
        <v>59</v>
      </c>
      <c r="D14" s="19">
        <v>0.65</v>
      </c>
      <c r="E14" s="57"/>
      <c r="F14" s="56"/>
      <c r="G14" s="56"/>
      <c r="H14" s="56"/>
      <c r="I14" s="56"/>
      <c r="J14" s="56"/>
      <c r="K14" s="56"/>
    </row>
    <row r="15" spans="1:11" s="25" customFormat="1" ht="13.8">
      <c r="A15" s="62"/>
      <c r="B15" s="41" t="s">
        <v>61</v>
      </c>
      <c r="C15" s="42" t="s">
        <v>41</v>
      </c>
      <c r="D15" s="19">
        <v>100</v>
      </c>
      <c r="E15" s="61"/>
    </row>
    <row r="16" spans="1:11" s="25" customFormat="1" ht="13.8">
      <c r="A16" s="63"/>
      <c r="B16" s="41" t="s">
        <v>62</v>
      </c>
      <c r="C16" s="42" t="s">
        <v>59</v>
      </c>
      <c r="D16" s="19">
        <v>9.4</v>
      </c>
      <c r="E16" s="61"/>
    </row>
    <row r="17" spans="1:11" s="25" customFormat="1" ht="13.8">
      <c r="A17" s="63"/>
      <c r="B17" s="41" t="s">
        <v>60</v>
      </c>
      <c r="C17" s="42" t="s">
        <v>59</v>
      </c>
      <c r="D17" s="19">
        <v>0.65</v>
      </c>
      <c r="E17" s="61"/>
    </row>
    <row r="18" spans="1:11" s="24" customFormat="1" ht="13.8">
      <c r="A18" s="63"/>
      <c r="B18" s="46" t="s">
        <v>61</v>
      </c>
      <c r="C18" s="44" t="s">
        <v>41</v>
      </c>
      <c r="D18" s="19">
        <v>100</v>
      </c>
      <c r="E18" s="61"/>
      <c r="F18" s="25"/>
      <c r="G18" s="25"/>
      <c r="H18" s="25"/>
      <c r="I18" s="25"/>
      <c r="J18" s="25"/>
      <c r="K18" s="25"/>
    </row>
    <row r="19" spans="1:11" s="24" customFormat="1" ht="13.8">
      <c r="A19" s="45"/>
      <c r="B19" s="48" t="s">
        <v>63</v>
      </c>
      <c r="C19" s="44" t="s">
        <v>35</v>
      </c>
      <c r="D19" s="51">
        <v>6.7</v>
      </c>
      <c r="E19" s="28"/>
    </row>
    <row r="20" spans="1:11" s="24" customFormat="1" ht="13.8">
      <c r="A20" s="62"/>
      <c r="B20" s="46" t="s">
        <v>61</v>
      </c>
      <c r="C20" s="44" t="s">
        <v>41</v>
      </c>
      <c r="D20" s="19">
        <v>100</v>
      </c>
      <c r="E20" s="64"/>
    </row>
    <row r="21" spans="1:11" s="24" customFormat="1" ht="13.8">
      <c r="A21" s="45"/>
      <c r="B21" s="46" t="s">
        <v>64</v>
      </c>
      <c r="C21" s="44" t="s">
        <v>59</v>
      </c>
      <c r="D21" s="51">
        <v>1.39</v>
      </c>
      <c r="E21" s="28"/>
    </row>
    <row r="22" spans="1:11" s="24" customFormat="1" ht="13.8">
      <c r="A22" s="45"/>
      <c r="B22" s="46" t="s">
        <v>65</v>
      </c>
      <c r="C22" s="44" t="s">
        <v>59</v>
      </c>
      <c r="D22" s="51">
        <v>0.7</v>
      </c>
      <c r="E22" s="28"/>
    </row>
    <row r="23" spans="1:11" s="25" customFormat="1" ht="13.8">
      <c r="A23" s="65"/>
      <c r="B23" s="41" t="s">
        <v>137</v>
      </c>
      <c r="C23" s="42" t="s">
        <v>59</v>
      </c>
      <c r="D23" s="19">
        <v>9.8000000000000007</v>
      </c>
      <c r="E23" s="64"/>
      <c r="F23" s="24"/>
      <c r="G23" s="24"/>
      <c r="H23" s="24"/>
      <c r="I23" s="24"/>
      <c r="J23" s="24"/>
      <c r="K23" s="24"/>
    </row>
    <row r="24" spans="1:11" s="25" customFormat="1" ht="13.8">
      <c r="A24" s="43"/>
      <c r="B24" s="46" t="s">
        <v>66</v>
      </c>
      <c r="C24" s="44" t="s">
        <v>46</v>
      </c>
      <c r="D24" s="19">
        <v>3420</v>
      </c>
      <c r="E24" s="61"/>
    </row>
    <row r="25" spans="1:11" s="24" customFormat="1" ht="13.8">
      <c r="A25" s="63"/>
      <c r="B25" s="46" t="s">
        <v>67</v>
      </c>
      <c r="C25" s="44" t="s">
        <v>46</v>
      </c>
      <c r="D25" s="34">
        <v>2260</v>
      </c>
      <c r="E25" s="61"/>
      <c r="F25" s="25"/>
      <c r="G25" s="25"/>
      <c r="H25" s="25"/>
      <c r="I25" s="25"/>
      <c r="J25" s="25"/>
      <c r="K25" s="25"/>
    </row>
    <row r="26" spans="1:11" s="24" customFormat="1" ht="13.8">
      <c r="A26" s="63"/>
      <c r="B26" s="46" t="s">
        <v>68</v>
      </c>
      <c r="C26" s="44" t="s">
        <v>41</v>
      </c>
      <c r="D26" s="19">
        <v>678</v>
      </c>
      <c r="E26" s="61"/>
      <c r="F26" s="25"/>
      <c r="G26" s="25"/>
      <c r="H26" s="25"/>
      <c r="I26" s="25"/>
      <c r="J26" s="25"/>
      <c r="K26" s="25"/>
    </row>
    <row r="27" spans="1:11" s="24" customFormat="1" ht="13.8">
      <c r="A27" s="63"/>
      <c r="B27" s="46" t="s">
        <v>69</v>
      </c>
      <c r="C27" s="44" t="s">
        <v>35</v>
      </c>
      <c r="D27" s="19">
        <v>20</v>
      </c>
      <c r="E27" s="64"/>
    </row>
    <row r="28" spans="1:11" s="24" customFormat="1" ht="13.8">
      <c r="A28" s="45"/>
      <c r="B28" s="48" t="s">
        <v>70</v>
      </c>
      <c r="C28" s="44" t="s">
        <v>46</v>
      </c>
      <c r="D28" s="97">
        <v>2990</v>
      </c>
      <c r="E28" s="28"/>
      <c r="G28" s="66"/>
    </row>
    <row r="29" spans="1:11" s="24" customFormat="1" ht="13.8">
      <c r="A29" s="45"/>
      <c r="B29" s="48" t="s">
        <v>71</v>
      </c>
      <c r="C29" s="44" t="s">
        <v>46</v>
      </c>
      <c r="D29" s="67">
        <v>3890</v>
      </c>
      <c r="E29" s="28"/>
      <c r="G29" s="66"/>
    </row>
    <row r="30" spans="1:11" s="24" customFormat="1" ht="13.8">
      <c r="A30" s="45"/>
      <c r="B30" s="101" t="s">
        <v>107</v>
      </c>
      <c r="C30" s="44" t="s">
        <v>46</v>
      </c>
      <c r="D30" s="67">
        <v>2819</v>
      </c>
      <c r="E30" s="28"/>
      <c r="G30" s="66"/>
    </row>
    <row r="31" spans="1:11">
      <c r="A31" s="110"/>
      <c r="B31" s="101" t="s">
        <v>108</v>
      </c>
      <c r="C31" s="100" t="s">
        <v>46</v>
      </c>
      <c r="D31" s="47">
        <v>2976</v>
      </c>
    </row>
    <row r="32" spans="1:11" s="25" customFormat="1" ht="13.8">
      <c r="A32" s="68"/>
      <c r="B32" s="41" t="s">
        <v>72</v>
      </c>
      <c r="C32" s="42" t="s">
        <v>59</v>
      </c>
      <c r="D32" s="19">
        <v>6.5</v>
      </c>
      <c r="E32" s="33"/>
      <c r="F32" s="24"/>
      <c r="G32" s="24"/>
      <c r="H32" s="24"/>
      <c r="I32" s="24"/>
      <c r="J32" s="24"/>
      <c r="K32" s="24"/>
    </row>
    <row r="33" spans="1:11" s="25" customFormat="1" ht="13.8">
      <c r="A33" s="68"/>
      <c r="B33" s="41" t="s">
        <v>73</v>
      </c>
      <c r="C33" s="42" t="s">
        <v>59</v>
      </c>
      <c r="D33" s="19">
        <v>3.8</v>
      </c>
      <c r="E33" s="33"/>
      <c r="F33" s="24"/>
      <c r="G33" s="24"/>
      <c r="H33" s="24"/>
      <c r="I33" s="24"/>
      <c r="J33" s="24"/>
      <c r="K33" s="24"/>
    </row>
    <row r="34" spans="1:11" s="24" customFormat="1" ht="13.8">
      <c r="A34" s="70"/>
      <c r="B34" s="71" t="s">
        <v>74</v>
      </c>
      <c r="C34" s="72" t="s">
        <v>35</v>
      </c>
      <c r="D34" s="73">
        <v>25</v>
      </c>
      <c r="E34" s="69"/>
    </row>
    <row r="35" spans="1:11" s="24" customFormat="1" ht="13.8">
      <c r="A35" s="75"/>
      <c r="B35" s="71" t="s">
        <v>124</v>
      </c>
      <c r="C35" s="72" t="s">
        <v>59</v>
      </c>
      <c r="D35" s="76">
        <v>10.199999999999999</v>
      </c>
      <c r="E35" s="74"/>
    </row>
    <row r="36" spans="1:11" s="25" customFormat="1" ht="27.6">
      <c r="A36" s="65"/>
      <c r="B36" s="78" t="s">
        <v>75</v>
      </c>
      <c r="C36" s="42" t="s">
        <v>35</v>
      </c>
      <c r="D36" s="19">
        <v>11.5</v>
      </c>
      <c r="E36" s="61"/>
    </row>
    <row r="37" spans="1:11" s="25" customFormat="1" ht="13.8">
      <c r="A37" s="65"/>
      <c r="B37" s="78" t="s">
        <v>76</v>
      </c>
      <c r="C37" s="44" t="s">
        <v>39</v>
      </c>
      <c r="D37" s="19">
        <v>4</v>
      </c>
      <c r="E37" s="61"/>
    </row>
    <row r="38" spans="1:11">
      <c r="A38" s="105"/>
      <c r="B38" s="112" t="s">
        <v>110</v>
      </c>
      <c r="C38" s="104" t="s">
        <v>41</v>
      </c>
      <c r="D38" s="47">
        <v>82</v>
      </c>
    </row>
    <row r="39" spans="1:11" s="25" customFormat="1" ht="13.8">
      <c r="A39" s="45"/>
      <c r="B39" s="46" t="s">
        <v>61</v>
      </c>
      <c r="C39" s="44" t="s">
        <v>41</v>
      </c>
      <c r="D39" s="19">
        <v>100</v>
      </c>
    </row>
    <row r="40" spans="1:11" s="25" customFormat="1" ht="13.8">
      <c r="A40" s="45"/>
      <c r="B40" s="46" t="s">
        <v>77</v>
      </c>
      <c r="C40" s="44" t="s">
        <v>35</v>
      </c>
      <c r="D40" s="19">
        <v>6.7</v>
      </c>
    </row>
    <row r="41" spans="1:11" s="37" customFormat="1" ht="13.5" customHeight="1">
      <c r="A41" s="35"/>
      <c r="B41" s="79" t="s">
        <v>128</v>
      </c>
      <c r="C41" s="36" t="s">
        <v>59</v>
      </c>
      <c r="D41" s="77">
        <v>5</v>
      </c>
      <c r="G41" s="38">
        <v>0.41209499999999999</v>
      </c>
    </row>
    <row r="42" spans="1:11" s="25" customFormat="1" ht="13.8">
      <c r="A42" s="43"/>
      <c r="B42" s="41" t="s">
        <v>78</v>
      </c>
      <c r="C42" s="42" t="s">
        <v>59</v>
      </c>
      <c r="D42" s="19">
        <v>7.4</v>
      </c>
      <c r="E42" s="61"/>
    </row>
    <row r="43" spans="1:11" s="25" customFormat="1" ht="13.8">
      <c r="A43" s="43"/>
      <c r="B43" s="41" t="s">
        <v>60</v>
      </c>
      <c r="C43" s="42" t="s">
        <v>59</v>
      </c>
      <c r="D43" s="19">
        <v>0.65</v>
      </c>
      <c r="E43" s="61"/>
    </row>
    <row r="44" spans="1:11" s="25" customFormat="1" ht="13.8">
      <c r="A44" s="65"/>
      <c r="B44" s="41" t="s">
        <v>79</v>
      </c>
      <c r="C44" s="42" t="s">
        <v>41</v>
      </c>
      <c r="D44" s="19">
        <v>101.5</v>
      </c>
      <c r="E44" s="69"/>
      <c r="H44" s="24"/>
      <c r="I44" s="24"/>
      <c r="J44" s="24"/>
      <c r="K44" s="24"/>
    </row>
    <row r="45" spans="1:11" s="24" customFormat="1" ht="13.8">
      <c r="A45" s="80"/>
      <c r="B45" s="48" t="s">
        <v>80</v>
      </c>
      <c r="C45" s="44" t="s">
        <v>41</v>
      </c>
      <c r="D45" s="67">
        <v>98</v>
      </c>
      <c r="E45" s="61"/>
      <c r="F45" s="25"/>
      <c r="G45" s="25"/>
      <c r="H45" s="25"/>
      <c r="I45" s="25"/>
      <c r="J45" s="25"/>
      <c r="K45" s="25"/>
    </row>
    <row r="46" spans="1:11" s="24" customFormat="1" ht="13.8">
      <c r="A46" s="45"/>
      <c r="B46" s="48" t="s">
        <v>81</v>
      </c>
      <c r="C46" s="44" t="s">
        <v>35</v>
      </c>
      <c r="D46" s="67">
        <v>32</v>
      </c>
      <c r="E46" s="61"/>
      <c r="F46" s="25"/>
      <c r="G46" s="25"/>
      <c r="H46" s="25"/>
      <c r="I46" s="25"/>
      <c r="J46" s="25"/>
      <c r="K46" s="25"/>
    </row>
    <row r="47" spans="1:11" s="25" customFormat="1" ht="13.8">
      <c r="A47" s="81"/>
      <c r="B47" s="41" t="s">
        <v>82</v>
      </c>
      <c r="C47" s="42" t="s">
        <v>35</v>
      </c>
      <c r="D47" s="82">
        <v>32</v>
      </c>
    </row>
    <row r="48" spans="1:11" s="25" customFormat="1" ht="13.8">
      <c r="A48" s="81"/>
      <c r="B48" s="41" t="s">
        <v>83</v>
      </c>
      <c r="C48" s="42" t="s">
        <v>59</v>
      </c>
      <c r="D48" s="19">
        <v>0.7</v>
      </c>
    </row>
    <row r="49" spans="1:4" s="25" customFormat="1" ht="16.5" customHeight="1">
      <c r="A49" s="83"/>
      <c r="B49" s="60" t="s">
        <v>84</v>
      </c>
      <c r="C49" s="40" t="s">
        <v>35</v>
      </c>
      <c r="D49" s="19">
        <v>196</v>
      </c>
    </row>
    <row r="50" spans="1:4" s="24" customFormat="1" ht="13.8">
      <c r="A50" s="45"/>
      <c r="B50" s="46" t="s">
        <v>85</v>
      </c>
      <c r="C50" s="18" t="s">
        <v>35</v>
      </c>
      <c r="D50" s="21">
        <v>420</v>
      </c>
    </row>
    <row r="51" spans="1:4" s="24" customFormat="1" ht="13.8">
      <c r="A51" s="63"/>
      <c r="B51" s="46" t="s">
        <v>86</v>
      </c>
      <c r="C51" s="44" t="s">
        <v>59</v>
      </c>
      <c r="D51" s="21">
        <v>4</v>
      </c>
    </row>
    <row r="52" spans="1:4" s="24" customFormat="1" ht="13.8">
      <c r="A52" s="45"/>
      <c r="B52" s="46" t="s">
        <v>5</v>
      </c>
      <c r="C52" s="44" t="s">
        <v>59</v>
      </c>
      <c r="D52" s="20">
        <v>4.97</v>
      </c>
    </row>
    <row r="53" spans="1:4">
      <c r="A53" s="108"/>
      <c r="B53" s="112" t="s">
        <v>113</v>
      </c>
      <c r="C53" s="104" t="s">
        <v>41</v>
      </c>
      <c r="D53">
        <v>660</v>
      </c>
    </row>
    <row r="54" spans="1:4">
      <c r="A54" s="105"/>
      <c r="B54" s="106" t="s">
        <v>115</v>
      </c>
      <c r="C54" s="102" t="s">
        <v>41</v>
      </c>
      <c r="D54">
        <v>658</v>
      </c>
    </row>
    <row r="55" spans="1:4">
      <c r="A55" s="105"/>
      <c r="B55" s="113" t="s">
        <v>116</v>
      </c>
      <c r="C55" s="99" t="s">
        <v>46</v>
      </c>
      <c r="D55">
        <v>3002</v>
      </c>
    </row>
    <row r="56" spans="1:4">
      <c r="A56" s="114"/>
      <c r="B56" s="115" t="s">
        <v>117</v>
      </c>
      <c r="C56" s="116" t="s">
        <v>46</v>
      </c>
      <c r="D56" s="123">
        <v>3810</v>
      </c>
    </row>
    <row r="57" spans="1:4">
      <c r="A57" s="114"/>
      <c r="B57" s="115" t="s">
        <v>118</v>
      </c>
      <c r="C57" s="116" t="s">
        <v>46</v>
      </c>
      <c r="D57" s="123">
        <v>3810</v>
      </c>
    </row>
    <row r="58" spans="1:4">
      <c r="A58" s="114"/>
      <c r="B58" s="115" t="s">
        <v>119</v>
      </c>
      <c r="C58" s="116" t="s">
        <v>46</v>
      </c>
      <c r="D58" s="123">
        <v>3810</v>
      </c>
    </row>
    <row r="59" spans="1:4">
      <c r="A59" s="109"/>
      <c r="B59" s="117" t="s">
        <v>120</v>
      </c>
      <c r="C59" s="103" t="s">
        <v>35</v>
      </c>
      <c r="D59">
        <v>27.3</v>
      </c>
    </row>
    <row r="60" spans="1:4">
      <c r="A60" s="118"/>
      <c r="B60" s="115" t="s">
        <v>121</v>
      </c>
      <c r="C60" s="116" t="s">
        <v>93</v>
      </c>
      <c r="D60">
        <v>0.15</v>
      </c>
    </row>
    <row r="61" spans="1:4">
      <c r="A61" s="105"/>
      <c r="B61" s="106" t="s">
        <v>123</v>
      </c>
      <c r="C61" s="102" t="s">
        <v>93</v>
      </c>
      <c r="D61" s="123">
        <v>1.25</v>
      </c>
    </row>
    <row r="62" spans="1:4">
      <c r="A62" s="121"/>
      <c r="B62" s="106" t="s">
        <v>126</v>
      </c>
      <c r="C62" s="102" t="s">
        <v>59</v>
      </c>
      <c r="D62">
        <v>9</v>
      </c>
    </row>
    <row r="63" spans="1:4" s="24" customFormat="1" ht="13.8">
      <c r="A63" s="45"/>
      <c r="B63" s="85" t="s">
        <v>136</v>
      </c>
      <c r="C63" s="18" t="s">
        <v>59</v>
      </c>
      <c r="D63" s="89">
        <v>4.8</v>
      </c>
    </row>
    <row r="64" spans="1:4" s="24" customFormat="1" ht="13.8">
      <c r="A64" s="45"/>
      <c r="B64" s="85" t="s">
        <v>73</v>
      </c>
      <c r="C64" s="18" t="s">
        <v>59</v>
      </c>
      <c r="D64" s="21">
        <v>3.8</v>
      </c>
    </row>
    <row r="65" spans="1:11" s="56" customFormat="1" ht="13.8">
      <c r="A65" s="40"/>
      <c r="B65" s="85" t="s">
        <v>87</v>
      </c>
      <c r="C65" s="40" t="s">
        <v>88</v>
      </c>
      <c r="D65" s="19">
        <v>25</v>
      </c>
    </row>
    <row r="66" spans="1:11" s="56" customFormat="1" ht="13.8">
      <c r="A66" s="40"/>
      <c r="B66" s="85" t="s">
        <v>89</v>
      </c>
      <c r="C66" s="18" t="s">
        <v>35</v>
      </c>
      <c r="D66" s="19">
        <v>40</v>
      </c>
    </row>
    <row r="67" spans="1:11" s="58" customFormat="1" ht="13.8">
      <c r="A67" s="40"/>
      <c r="B67" s="60" t="s">
        <v>90</v>
      </c>
      <c r="C67" s="40" t="s">
        <v>35</v>
      </c>
      <c r="D67" s="19">
        <v>40</v>
      </c>
    </row>
    <row r="68" spans="1:11" s="25" customFormat="1" ht="13.8">
      <c r="A68" s="63"/>
      <c r="B68" s="87" t="s">
        <v>91</v>
      </c>
      <c r="C68" s="18" t="s">
        <v>46</v>
      </c>
      <c r="D68" s="86">
        <v>3420</v>
      </c>
    </row>
    <row r="69" spans="1:11" s="25" customFormat="1" ht="13.8">
      <c r="A69" s="63"/>
      <c r="B69" s="87" t="s">
        <v>92</v>
      </c>
      <c r="C69" s="18" t="s">
        <v>93</v>
      </c>
      <c r="D69" s="86">
        <v>4</v>
      </c>
    </row>
    <row r="70" spans="1:11">
      <c r="B70" s="106" t="s">
        <v>126</v>
      </c>
      <c r="C70" s="102" t="s">
        <v>59</v>
      </c>
      <c r="D70">
        <v>9</v>
      </c>
    </row>
    <row r="71" spans="1:11" s="39" customFormat="1" ht="13.5" customHeight="1">
      <c r="A71" s="59"/>
      <c r="B71" s="46" t="s">
        <v>94</v>
      </c>
      <c r="C71" s="18" t="s">
        <v>46</v>
      </c>
      <c r="D71" s="34">
        <v>3140</v>
      </c>
    </row>
    <row r="72" spans="1:11" s="39" customFormat="1" ht="13.5" customHeight="1">
      <c r="A72" s="59"/>
      <c r="B72" s="90" t="s">
        <v>95</v>
      </c>
      <c r="C72" s="18" t="s">
        <v>46</v>
      </c>
      <c r="D72" s="122">
        <v>3810</v>
      </c>
    </row>
    <row r="73" spans="1:11" s="39" customFormat="1" ht="13.5" customHeight="1">
      <c r="A73" s="59"/>
      <c r="B73" s="46" t="s">
        <v>96</v>
      </c>
      <c r="C73" s="18" t="s">
        <v>46</v>
      </c>
      <c r="D73" s="34">
        <v>3890</v>
      </c>
    </row>
    <row r="74" spans="1:11" s="39" customFormat="1" ht="13.5" customHeight="1">
      <c r="A74" s="59"/>
      <c r="B74" s="46" t="s">
        <v>142</v>
      </c>
      <c r="C74" s="18" t="s">
        <v>59</v>
      </c>
      <c r="D74" s="19">
        <v>4.97</v>
      </c>
      <c r="G74" s="39" t="s">
        <v>131</v>
      </c>
    </row>
    <row r="75" spans="1:11" s="39" customFormat="1" ht="13.5" customHeight="1">
      <c r="A75" s="59"/>
      <c r="B75" s="46" t="s">
        <v>134</v>
      </c>
      <c r="C75" s="18" t="s">
        <v>41</v>
      </c>
      <c r="D75" s="19">
        <v>2.5</v>
      </c>
    </row>
    <row r="76" spans="1:11" s="39" customFormat="1" ht="13.5" customHeight="1">
      <c r="A76" s="59"/>
      <c r="B76" s="46" t="s">
        <v>135</v>
      </c>
      <c r="C76" s="18" t="s">
        <v>59</v>
      </c>
      <c r="D76" s="19">
        <v>3</v>
      </c>
    </row>
    <row r="77" spans="1:11" s="49" customFormat="1" ht="15.75" customHeight="1">
      <c r="A77" s="91"/>
      <c r="B77" s="98" t="s">
        <v>73</v>
      </c>
      <c r="C77" s="92" t="s">
        <v>59</v>
      </c>
      <c r="D77" s="93">
        <v>3.8</v>
      </c>
      <c r="E77" s="94"/>
      <c r="F77" s="94"/>
      <c r="G77" s="95"/>
    </row>
    <row r="78" spans="1:11" s="88" customFormat="1" ht="13.8">
      <c r="A78" s="59"/>
      <c r="B78" s="46" t="s">
        <v>97</v>
      </c>
      <c r="C78" s="44" t="s">
        <v>59</v>
      </c>
      <c r="D78" s="96">
        <v>4.8</v>
      </c>
      <c r="E78" s="50"/>
      <c r="F78" s="25"/>
      <c r="G78" s="25"/>
      <c r="H78" s="25"/>
      <c r="I78" s="25"/>
      <c r="J78" s="25"/>
      <c r="K78" s="25"/>
    </row>
    <row r="79" spans="1:11" s="25" customFormat="1" ht="13.8">
      <c r="A79" s="45"/>
      <c r="B79" s="48" t="s">
        <v>98</v>
      </c>
      <c r="C79" s="44" t="s">
        <v>41</v>
      </c>
      <c r="D79" s="19">
        <v>90</v>
      </c>
    </row>
    <row r="80" spans="1:11" s="25" customFormat="1" ht="13.8">
      <c r="A80" s="45"/>
      <c r="B80" s="48" t="s">
        <v>99</v>
      </c>
      <c r="C80" s="42" t="s">
        <v>42</v>
      </c>
      <c r="D80" s="19">
        <v>25</v>
      </c>
    </row>
    <row r="81" spans="1:11">
      <c r="A81" s="111"/>
      <c r="B81" s="106" t="s">
        <v>109</v>
      </c>
      <c r="C81" s="102" t="s">
        <v>41</v>
      </c>
      <c r="D81" s="47">
        <v>678</v>
      </c>
    </row>
    <row r="82" spans="1:11" s="39" customFormat="1" ht="13.5" customHeight="1">
      <c r="A82" s="59"/>
      <c r="B82" s="46" t="s">
        <v>95</v>
      </c>
      <c r="C82" s="18" t="s">
        <v>46</v>
      </c>
      <c r="D82" s="122">
        <v>3810</v>
      </c>
    </row>
    <row r="83" spans="1:11" s="39" customFormat="1" ht="13.5" customHeight="1">
      <c r="A83" s="59"/>
      <c r="B83" s="46" t="s">
        <v>100</v>
      </c>
      <c r="C83" s="18" t="s">
        <v>46</v>
      </c>
      <c r="D83" s="122">
        <v>3810</v>
      </c>
    </row>
    <row r="84" spans="1:11" s="24" customFormat="1" ht="13.8">
      <c r="A84" s="63"/>
      <c r="B84" s="48" t="s">
        <v>101</v>
      </c>
      <c r="C84" s="44" t="s">
        <v>46</v>
      </c>
      <c r="D84" s="84">
        <v>142</v>
      </c>
      <c r="E84" s="61"/>
      <c r="F84" s="25"/>
      <c r="G84" s="25"/>
      <c r="H84" s="25"/>
      <c r="I84" s="25"/>
      <c r="J84" s="25"/>
      <c r="K84" s="25"/>
    </row>
    <row r="85" spans="1:11" s="25" customFormat="1" ht="13.8">
      <c r="A85" s="68"/>
      <c r="B85" s="41" t="s">
        <v>72</v>
      </c>
      <c r="C85" s="42" t="s">
        <v>59</v>
      </c>
      <c r="D85" s="19">
        <v>6.5</v>
      </c>
      <c r="E85" s="33"/>
      <c r="F85" s="24"/>
      <c r="G85" s="24"/>
      <c r="H85" s="24"/>
      <c r="I85" s="24"/>
      <c r="J85" s="24"/>
      <c r="K85" s="24"/>
    </row>
    <row r="86" spans="1:11">
      <c r="A86" s="111"/>
      <c r="B86" s="112" t="s">
        <v>111</v>
      </c>
      <c r="C86" s="104" t="s">
        <v>59</v>
      </c>
      <c r="D86">
        <v>3.8</v>
      </c>
    </row>
    <row r="87" spans="1:11" s="25" customFormat="1" ht="13.8">
      <c r="A87" s="68"/>
      <c r="B87" s="41" t="s">
        <v>73</v>
      </c>
      <c r="C87" s="42" t="s">
        <v>59</v>
      </c>
      <c r="D87" s="19">
        <v>3.8</v>
      </c>
      <c r="E87" s="33"/>
      <c r="F87" s="24"/>
      <c r="G87" s="24"/>
      <c r="H87" s="24"/>
      <c r="I87" s="24"/>
      <c r="J87" s="24"/>
      <c r="K87" s="24"/>
    </row>
    <row r="88" spans="1:11">
      <c r="A88" s="120"/>
      <c r="B88" s="107" t="s">
        <v>127</v>
      </c>
      <c r="C88" s="119" t="s">
        <v>93</v>
      </c>
      <c r="D88">
        <v>62</v>
      </c>
    </row>
    <row r="89" spans="1:11" s="24" customFormat="1" ht="13.8">
      <c r="A89" s="63"/>
      <c r="B89" s="46" t="s">
        <v>102</v>
      </c>
      <c r="C89" s="44" t="s">
        <v>41</v>
      </c>
      <c r="D89" s="19">
        <v>16.600000000000001</v>
      </c>
    </row>
    <row r="90" spans="1:11" s="24" customFormat="1" ht="13.8">
      <c r="A90" s="63"/>
      <c r="B90" s="46" t="s">
        <v>103</v>
      </c>
      <c r="C90" s="44" t="s">
        <v>41</v>
      </c>
      <c r="D90" s="84">
        <v>134</v>
      </c>
    </row>
  </sheetData>
  <protectedRanges>
    <protectedRange sqref="D49" name="Range1_9_2"/>
    <protectedRange sqref="D50:D52" name="Range1_9_2_1"/>
    <protectedRange sqref="D63:D64" name="Range1_9_2_2"/>
    <protectedRange sqref="D65:D66" name="Range1_9_2_3"/>
    <protectedRange sqref="D67" name="Range1_9_2_4"/>
    <protectedRange sqref="D68:D69" name="Range1_9_2_5"/>
    <protectedRange sqref="D71:D76 D82:D83" name="Range1_9_2_6"/>
    <protectedRange sqref="D78" name="Range1_9_2_7"/>
    <protectedRange sqref="D77" name="Range1_9_4"/>
    <protectedRange sqref="D79:D80" name="Range1_9_2_8"/>
  </protectedRanges>
  <autoFilter ref="A3:WVW90"/>
  <phoneticPr fontId="2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ხარჯთაღრიცხვა</vt:lpstr>
      <vt:lpstr>უწყისი</vt:lpstr>
      <vt:lpstr>გრაფიკი</vt:lpstr>
      <vt:lpstr>მასალები</vt:lpstr>
      <vt:lpstr>ხარჯთაღრიცხვა!Print_Area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Bell</cp:lastModifiedBy>
  <cp:lastPrinted>2022-10-15T16:24:45Z</cp:lastPrinted>
  <dcterms:created xsi:type="dcterms:W3CDTF">2015-06-05T18:17:20Z</dcterms:created>
  <dcterms:modified xsi:type="dcterms:W3CDTF">2022-11-14T08:05:52Z</dcterms:modified>
</cp:coreProperties>
</file>